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nn\Documents\PTSA\"/>
    </mc:Choice>
  </mc:AlternateContent>
  <xr:revisionPtr revIDLastSave="13" documentId="13_ncr:1_{A6C3425E-973A-4619-A303-9E082D5D1EEB}" xr6:coauthVersionLast="47" xr6:coauthVersionMax="47" xr10:uidLastSave="{7C8DEE96-58A7-4C8F-9732-6224399FD11B}"/>
  <bookViews>
    <workbookView xWindow="-98" yWindow="-98" windowWidth="28996" windowHeight="15796" xr2:uid="{00000000-000D-0000-FFFF-FFFF00000000}"/>
  </bookViews>
  <sheets>
    <sheet name="Approved Budget" sheetId="5" r:id="rId1"/>
    <sheet name="Budget" sheetId="4" r:id="rId2"/>
    <sheet name="Prior Years" sheetId="2" r:id="rId3"/>
    <sheet name="Sheet1" sheetId="3" r:id="rId4"/>
  </sheets>
  <definedNames>
    <definedName name="_xlnm._FilterDatabase" localSheetId="1" hidden="1">Budget!$A$1:$J$91</definedName>
    <definedName name="_xlnm._FilterDatabase" localSheetId="0" hidden="1">'Approved Budget'!$A$1:$D$91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5" l="1"/>
  <c r="B89" i="5"/>
  <c r="D88" i="5"/>
  <c r="D87" i="5"/>
  <c r="D86" i="5"/>
  <c r="C84" i="5"/>
  <c r="B84" i="5"/>
  <c r="D84" i="5" s="1"/>
  <c r="D83" i="5"/>
  <c r="D82" i="5"/>
  <c r="C80" i="5"/>
  <c r="B80" i="5"/>
  <c r="D80" i="5" s="1"/>
  <c r="D79" i="5"/>
  <c r="D78" i="5"/>
  <c r="D77" i="5"/>
  <c r="D76" i="5"/>
  <c r="D75" i="5"/>
  <c r="D73" i="5"/>
  <c r="D71" i="5"/>
  <c r="D69" i="5"/>
  <c r="D67" i="5"/>
  <c r="D66" i="5"/>
  <c r="D65" i="5"/>
  <c r="D63" i="5"/>
  <c r="C59" i="5"/>
  <c r="D59" i="5" s="1"/>
  <c r="D58" i="5"/>
  <c r="D57" i="5"/>
  <c r="D56" i="5"/>
  <c r="D55" i="5"/>
  <c r="D54" i="5"/>
  <c r="D53" i="5"/>
  <c r="D52" i="5"/>
  <c r="D51" i="5"/>
  <c r="D50" i="5"/>
  <c r="D49" i="5"/>
  <c r="D48" i="5"/>
  <c r="C46" i="5"/>
  <c r="B46" i="5"/>
  <c r="D46" i="5" s="1"/>
  <c r="D45" i="5"/>
  <c r="D44" i="5"/>
  <c r="D43" i="5"/>
  <c r="D42" i="5"/>
  <c r="D41" i="5"/>
  <c r="B39" i="5"/>
  <c r="D38" i="5"/>
  <c r="D37" i="5"/>
  <c r="D36" i="5"/>
  <c r="D35" i="5"/>
  <c r="D34" i="5"/>
  <c r="D33" i="5"/>
  <c r="D32" i="5"/>
  <c r="D31" i="5"/>
  <c r="D30" i="5"/>
  <c r="C29" i="5"/>
  <c r="D28" i="5"/>
  <c r="D27" i="5"/>
  <c r="D26" i="5"/>
  <c r="D25" i="5"/>
  <c r="D24" i="5"/>
  <c r="D23" i="5"/>
  <c r="D22" i="5"/>
  <c r="D21" i="5"/>
  <c r="C19" i="5"/>
  <c r="B19" i="5"/>
  <c r="D19" i="5" s="1"/>
  <c r="D18" i="5"/>
  <c r="C16" i="5"/>
  <c r="B16" i="5"/>
  <c r="D16" i="5" s="1"/>
  <c r="D15" i="5"/>
  <c r="D14" i="5"/>
  <c r="D13" i="5"/>
  <c r="D12" i="5"/>
  <c r="D11" i="5"/>
  <c r="D10" i="5"/>
  <c r="C8" i="5"/>
  <c r="B8" i="5"/>
  <c r="D8" i="5" s="1"/>
  <c r="D7" i="5"/>
  <c r="D6" i="5"/>
  <c r="D5" i="5"/>
  <c r="I93" i="4"/>
  <c r="H29" i="4"/>
  <c r="I26" i="4"/>
  <c r="C39" i="5" l="1"/>
  <c r="D29" i="5"/>
  <c r="D39" i="5"/>
  <c r="B90" i="5"/>
  <c r="D89" i="5"/>
  <c r="D90" i="5" s="1"/>
  <c r="C90" i="5"/>
  <c r="I96" i="4"/>
  <c r="G99" i="4"/>
  <c r="I44" i="4"/>
  <c r="D78" i="4"/>
  <c r="D88" i="4" s="1"/>
  <c r="B88" i="4"/>
  <c r="C88" i="4"/>
  <c r="L31" i="2" l="1"/>
  <c r="I88" i="4" l="1"/>
  <c r="I87" i="4"/>
  <c r="I86" i="4"/>
  <c r="I83" i="4"/>
  <c r="I82" i="4"/>
  <c r="I79" i="4"/>
  <c r="I78" i="4"/>
  <c r="I77" i="4"/>
  <c r="I76" i="4"/>
  <c r="I75" i="4"/>
  <c r="I73" i="4"/>
  <c r="I71" i="4"/>
  <c r="I69" i="4"/>
  <c r="I67" i="4"/>
  <c r="I66" i="4"/>
  <c r="I65" i="4"/>
  <c r="I63" i="4"/>
  <c r="I58" i="4"/>
  <c r="I57" i="4"/>
  <c r="I56" i="4"/>
  <c r="I55" i="4"/>
  <c r="I54" i="4"/>
  <c r="I53" i="4"/>
  <c r="I52" i="4"/>
  <c r="I51" i="4"/>
  <c r="I50" i="4"/>
  <c r="I49" i="4"/>
  <c r="I48" i="4"/>
  <c r="I45" i="4"/>
  <c r="I43" i="4"/>
  <c r="I42" i="4"/>
  <c r="I41" i="4"/>
  <c r="I38" i="4"/>
  <c r="I37" i="4"/>
  <c r="I36" i="4"/>
  <c r="I35" i="4"/>
  <c r="I34" i="4"/>
  <c r="I33" i="4"/>
  <c r="I32" i="4"/>
  <c r="I31" i="4"/>
  <c r="I30" i="4"/>
  <c r="I29" i="4"/>
  <c r="I28" i="4"/>
  <c r="I27" i="4"/>
  <c r="I25" i="4"/>
  <c r="I24" i="4"/>
  <c r="I23" i="4"/>
  <c r="I22" i="4"/>
  <c r="I21" i="4"/>
  <c r="I18" i="4"/>
  <c r="I15" i="4"/>
  <c r="I14" i="4"/>
  <c r="I13" i="4"/>
  <c r="I12" i="4"/>
  <c r="I11" i="4"/>
  <c r="I10" i="4"/>
  <c r="I7" i="4"/>
  <c r="I6" i="4"/>
  <c r="I5" i="4"/>
  <c r="H19" i="4"/>
  <c r="G19" i="4"/>
  <c r="H89" i="4"/>
  <c r="G89" i="4"/>
  <c r="H84" i="4"/>
  <c r="G84" i="4"/>
  <c r="H80" i="4"/>
  <c r="G80" i="4"/>
  <c r="H59" i="4"/>
  <c r="I59" i="4" s="1"/>
  <c r="H46" i="4"/>
  <c r="G46" i="4"/>
  <c r="H39" i="4"/>
  <c r="G39" i="4"/>
  <c r="H16" i="4"/>
  <c r="G16" i="4"/>
  <c r="H8" i="4"/>
  <c r="G8" i="4"/>
  <c r="I8" i="4" l="1"/>
  <c r="I84" i="4"/>
  <c r="I89" i="4"/>
  <c r="I16" i="4"/>
  <c r="I46" i="4"/>
  <c r="I19" i="4"/>
  <c r="I39" i="4"/>
  <c r="I80" i="4"/>
  <c r="G90" i="4"/>
  <c r="H90" i="4"/>
  <c r="I90" i="4" l="1"/>
</calcChain>
</file>

<file path=xl/sharedStrings.xml><?xml version="1.0" encoding="utf-8"?>
<sst xmlns="http://schemas.openxmlformats.org/spreadsheetml/2006/main" count="931" uniqueCount="140">
  <si>
    <t>EHS PTSA 2024-25 Budget</t>
  </si>
  <si>
    <t>**Approved at May 24 Membership Meeting</t>
  </si>
  <si>
    <t>Membership</t>
  </si>
  <si>
    <t>Budgeted Income</t>
  </si>
  <si>
    <t>Budgeted Expenses</t>
  </si>
  <si>
    <t>Budget Net</t>
  </si>
  <si>
    <t>Membership Fee</t>
  </si>
  <si>
    <t>National &amp; State PTA Dues</t>
  </si>
  <si>
    <t>Membership Expenses</t>
  </si>
  <si>
    <t>Membership Totals</t>
  </si>
  <si>
    <t>Fundraising</t>
  </si>
  <si>
    <t>Fundraising: Community Partners</t>
  </si>
  <si>
    <t>Fundraising: Corporate Matching</t>
  </si>
  <si>
    <t>Fundraising: Other Events, like foodtrucks</t>
  </si>
  <si>
    <t>Fundraising: Pass the Hat (Annual Fundraiser)</t>
  </si>
  <si>
    <t>Passive Fundraising programs</t>
  </si>
  <si>
    <t>Fundraising: Recognition Tiles</t>
  </si>
  <si>
    <t>Fundraising Totals</t>
  </si>
  <si>
    <t>PayPal</t>
  </si>
  <si>
    <t>PayPal Process Fee</t>
  </si>
  <si>
    <t>PayPal Totals</t>
  </si>
  <si>
    <t>Program, Activity, Events</t>
  </si>
  <si>
    <t>Aesthetics: General</t>
  </si>
  <si>
    <t>Angel Fund (Restricted)</t>
  </si>
  <si>
    <t>Holiday Bazaar (See Worksheet)</t>
  </si>
  <si>
    <t>Emergency Management</t>
  </si>
  <si>
    <t>FACE (Family &amp; Community Engagement, Parent Ed)</t>
  </si>
  <si>
    <t>Special Needs</t>
  </si>
  <si>
    <t>DEI (Diversity, Equity and Inclusion) Program</t>
  </si>
  <si>
    <t>Invest Ed.</t>
  </si>
  <si>
    <t>Math Lab</t>
  </si>
  <si>
    <t>Mock SAT, ACT Practice Exams</t>
  </si>
  <si>
    <t>Pantry Packs</t>
  </si>
  <si>
    <t>PTSA Awards</t>
  </si>
  <si>
    <t>Reflections</t>
  </si>
  <si>
    <t>Staff Appreciation</t>
  </si>
  <si>
    <t>Student Comm Serv. Program - Honor Cords</t>
  </si>
  <si>
    <t>Student Comm Serv. Program - Spotlight</t>
  </si>
  <si>
    <t>Welcome to the Pack</t>
  </si>
  <si>
    <t>Student Recognition</t>
  </si>
  <si>
    <t>Program, Activity, Events Totals</t>
  </si>
  <si>
    <t>Senior Activity</t>
  </si>
  <si>
    <t>Apparel Sales</t>
  </si>
  <si>
    <t>Pre-Commencement Celebration</t>
  </si>
  <si>
    <t>Senior Celebration</t>
  </si>
  <si>
    <t>Senior Celebration - Grad Night</t>
  </si>
  <si>
    <t>Senior Breakfast</t>
  </si>
  <si>
    <t>Senior Activity Totals</t>
  </si>
  <si>
    <t>PTA Admin</t>
  </si>
  <si>
    <t>Bank Check Order</t>
  </si>
  <si>
    <t>Bank Fees</t>
  </si>
  <si>
    <t>Board's Discretionary Fund</t>
  </si>
  <si>
    <t>Business License</t>
  </si>
  <si>
    <t>Charitable Organization Renewal</t>
  </si>
  <si>
    <t>Insurance (AIM)</t>
  </si>
  <si>
    <t>MoneyMinder Subscription</t>
  </si>
  <si>
    <t>NonProfit Corp. Annual Report</t>
  </si>
  <si>
    <t>Office Supplies</t>
  </si>
  <si>
    <t>Standards of Excellence</t>
  </si>
  <si>
    <t>Tax Return Preparation</t>
  </si>
  <si>
    <t>PTA Admin Totals</t>
  </si>
  <si>
    <t>Assessments &amp; Grants</t>
  </si>
  <si>
    <t>10th Gr. Shakespeare Workshop</t>
  </si>
  <si>
    <t>9th Gr. Shakespeare Workshop</t>
  </si>
  <si>
    <t>Prevention/Intervention Specialist (Y.E.S)</t>
  </si>
  <si>
    <t>Teacher Training</t>
  </si>
  <si>
    <t>EHS Library Grant</t>
  </si>
  <si>
    <t>EHS Grants -Other</t>
  </si>
  <si>
    <t>Community Service Scholarship: 2022 Senior Awarded</t>
  </si>
  <si>
    <t>Katherine Siddoway Scholarship: 2023 Senior Award Earmark</t>
  </si>
  <si>
    <t>Katherine Siddoway Scholarship: 2022 Senior Awarded</t>
  </si>
  <si>
    <t>Perseverance Scholarship in Honor of Lori Rowe:2023 Senior Award Earmark (from Restricted Fund)</t>
  </si>
  <si>
    <t>Perseverance Sholarship: 2022 Senior Awarded</t>
  </si>
  <si>
    <t>Perseverance Scholarship in Honor of Lori Rowe:2023-2026 Restricted Fund</t>
  </si>
  <si>
    <t>Council Scholarship Basket</t>
  </si>
  <si>
    <t>Council Scholarship Donation</t>
  </si>
  <si>
    <t>Founder's Day Luncheon</t>
  </si>
  <si>
    <t>Lake Wash School Foundation Donation</t>
  </si>
  <si>
    <t>LWSD Levy Support</t>
  </si>
  <si>
    <t>LWPTSA Council Equity Fund</t>
  </si>
  <si>
    <t>Assessments &amp; Grants Totals</t>
  </si>
  <si>
    <t>Leadership Development</t>
  </si>
  <si>
    <t>Conferences, Convention</t>
  </si>
  <si>
    <t>Legislative Assembly</t>
  </si>
  <si>
    <t>Leadership Development Totals</t>
  </si>
  <si>
    <t>Communications</t>
  </si>
  <si>
    <t>Newsletter Service</t>
  </si>
  <si>
    <t>Social Media</t>
  </si>
  <si>
    <t>Website</t>
  </si>
  <si>
    <t>Communications Totals</t>
  </si>
  <si>
    <t>Total</t>
  </si>
  <si>
    <t>Eastlake High School PTSA 2.8.88 FY 2023</t>
  </si>
  <si>
    <t>Budget Report</t>
  </si>
  <si>
    <t>Comment</t>
  </si>
  <si>
    <t>-</t>
  </si>
  <si>
    <t>Keep the target as is - working hard to rebuild our numbers</t>
  </si>
  <si>
    <t>Fundraising: Amazon + Escrip</t>
  </si>
  <si>
    <t>Changed the name from Fundraising: Amazon + Escrip</t>
  </si>
  <si>
    <t xml:space="preserve">updated- no expectation on income </t>
  </si>
  <si>
    <t>Chair is recomending an increase</t>
  </si>
  <si>
    <t>$1/student</t>
  </si>
  <si>
    <t>Increased for new events</t>
  </si>
  <si>
    <t>5% increase</t>
  </si>
  <si>
    <t>moving to online format</t>
  </si>
  <si>
    <t>Added $50 this year for bins</t>
  </si>
  <si>
    <t>Student Comm Serv. Program - Keyclub</t>
  </si>
  <si>
    <t>Renamed the line from Student Comm Serv. Program - Keyclub</t>
  </si>
  <si>
    <t>Academic Excellence Reception</t>
  </si>
  <si>
    <t>Renamed the line from Academic Excellence Reception</t>
  </si>
  <si>
    <t>2024 Senior Celebration</t>
  </si>
  <si>
    <t>230 ticket minimum</t>
  </si>
  <si>
    <t>Increase our coverage</t>
  </si>
  <si>
    <t>Price increased</t>
  </si>
  <si>
    <t>Delete line item</t>
  </si>
  <si>
    <t xml:space="preserve">May be coming back </t>
  </si>
  <si>
    <t>Delete line item - will be handled under grants</t>
  </si>
  <si>
    <t>Community Service Scholarship: 2023 Senior Award Earmark</t>
  </si>
  <si>
    <t>2 years awarded; next year + 1 more</t>
  </si>
  <si>
    <t>delete line item</t>
  </si>
  <si>
    <t>Negative budget</t>
  </si>
  <si>
    <t>Projected Balance from 2023-2024</t>
  </si>
  <si>
    <t>New Reserve Amount</t>
  </si>
  <si>
    <t>Restricted Fund</t>
  </si>
  <si>
    <t>Expected Balance</t>
  </si>
  <si>
    <t>2023-2024 funds at the start of the year</t>
  </si>
  <si>
    <t xml:space="preserve">We ran a negative budget and spent down </t>
  </si>
  <si>
    <t>Income and Expense Compared to Annual Budget</t>
  </si>
  <si>
    <t>current year</t>
  </si>
  <si>
    <t xml:space="preserve">last year </t>
  </si>
  <si>
    <t>07/01/2023 - 06/30/2024</t>
  </si>
  <si>
    <t>07/01/2022 - 06/30/2023</t>
  </si>
  <si>
    <t>Actual Income</t>
  </si>
  <si>
    <t>Actual Expenses</t>
  </si>
  <si>
    <t>Convocation</t>
  </si>
  <si>
    <t>2023 Senior Celebration</t>
  </si>
  <si>
    <t>Postage</t>
  </si>
  <si>
    <t>Printing &amp; Copying</t>
  </si>
  <si>
    <t>11th Gr. Traveling History</t>
  </si>
  <si>
    <t>Grand Totals</t>
  </si>
  <si>
    <t>Increase in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</si>
</sst>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8" fontId="0" fillId="0" borderId="0" xfId="0" applyNumberFormat="1"/>
    <xf numFmtId="8" fontId="0" fillId="0" borderId="0" xfId="0" applyNumberFormat="1" applyAlignment="1">
      <alignment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8" fontId="0" fillId="33" borderId="0" xfId="0" applyNumberFormat="1" applyFill="1"/>
    <xf numFmtId="0" fontId="16" fillId="34" borderId="0" xfId="0" applyFont="1" applyFill="1" applyAlignment="1">
      <alignment horizontal="left" vertical="center" wrapText="1"/>
    </xf>
    <xf numFmtId="0" fontId="16" fillId="34" borderId="0" xfId="0" applyFont="1" applyFill="1" applyAlignment="1">
      <alignment horizontal="right" vertical="center" wrapText="1"/>
    </xf>
    <xf numFmtId="0" fontId="0" fillId="34" borderId="0" xfId="0" applyFill="1" applyAlignment="1">
      <alignment wrapText="1"/>
    </xf>
    <xf numFmtId="8" fontId="0" fillId="34" borderId="0" xfId="0" applyNumberFormat="1" applyFill="1" applyAlignment="1">
      <alignment wrapText="1"/>
    </xf>
    <xf numFmtId="0" fontId="16" fillId="0" borderId="0" xfId="0" applyFont="1"/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8" fontId="0" fillId="0" borderId="10" xfId="0" applyNumberFormat="1" applyBorder="1" applyAlignment="1">
      <alignment wrapText="1"/>
    </xf>
    <xf numFmtId="0" fontId="0" fillId="0" borderId="10" xfId="0" applyBorder="1"/>
    <xf numFmtId="0" fontId="0" fillId="35" borderId="10" xfId="0" applyFill="1" applyBorder="1" applyAlignment="1">
      <alignment wrapText="1"/>
    </xf>
    <xf numFmtId="8" fontId="0" fillId="35" borderId="10" xfId="0" applyNumberFormat="1" applyFill="1" applyBorder="1" applyAlignment="1">
      <alignment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6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wrapText="1"/>
    </xf>
    <xf numFmtId="0" fontId="19" fillId="34" borderId="14" xfId="0" applyFont="1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0" borderId="16" xfId="0" applyBorder="1" applyAlignment="1">
      <alignment wrapText="1"/>
    </xf>
    <xf numFmtId="8" fontId="0" fillId="0" borderId="17" xfId="0" applyNumberFormat="1" applyBorder="1" applyAlignment="1">
      <alignment wrapText="1"/>
    </xf>
    <xf numFmtId="8" fontId="0" fillId="33" borderId="17" xfId="0" applyNumberFormat="1" applyFill="1" applyBorder="1" applyAlignment="1">
      <alignment wrapText="1"/>
    </xf>
    <xf numFmtId="0" fontId="0" fillId="0" borderId="18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A941-B3BA-4D7A-A363-A8E30F86181F}">
  <dimension ref="A1:E99"/>
  <sheetViews>
    <sheetView tabSelected="1" workbookViewId="0">
      <pane ySplit="1" topLeftCell="A2" activePane="bottomLeft" state="frozen"/>
      <selection pane="bottomLeft" activeCell="I11" sqref="I11"/>
    </sheetView>
  </sheetViews>
  <sheetFormatPr defaultRowHeight="15"/>
  <cols>
    <col min="1" max="1" width="36.28515625" bestFit="1" customWidth="1"/>
    <col min="2" max="4" width="16.28515625" customWidth="1"/>
  </cols>
  <sheetData>
    <row r="1" spans="1:4" ht="14.25" customHeight="1">
      <c r="A1" s="32"/>
      <c r="B1" s="32"/>
      <c r="C1" s="32"/>
      <c r="D1" s="32"/>
    </row>
    <row r="2" spans="1:4" s="38" customFormat="1" ht="22.5" customHeight="1">
      <c r="A2" s="37" t="s">
        <v>0</v>
      </c>
      <c r="B2" s="37"/>
      <c r="C2" s="37"/>
      <c r="D2" s="37"/>
    </row>
    <row r="3" spans="1:4">
      <c r="A3" s="34" t="s">
        <v>1</v>
      </c>
      <c r="B3" s="34"/>
      <c r="C3" s="34"/>
      <c r="D3" s="34"/>
    </row>
    <row r="4" spans="1:4" ht="30.75">
      <c r="A4" s="19" t="s">
        <v>2</v>
      </c>
      <c r="B4" s="20" t="s">
        <v>3</v>
      </c>
      <c r="C4" s="20" t="s">
        <v>4</v>
      </c>
      <c r="D4" s="20" t="s">
        <v>5</v>
      </c>
    </row>
    <row r="5" spans="1:4">
      <c r="A5" s="22" t="s">
        <v>6</v>
      </c>
      <c r="B5" s="15">
        <v>9000</v>
      </c>
      <c r="C5" s="14"/>
      <c r="D5" s="15">
        <f>B5+C5</f>
        <v>9000</v>
      </c>
    </row>
    <row r="6" spans="1:4">
      <c r="A6" s="22" t="s">
        <v>7</v>
      </c>
      <c r="B6" s="14"/>
      <c r="C6" s="15">
        <v>-6500</v>
      </c>
      <c r="D6" s="15">
        <f t="shared" ref="D6:D8" si="0">B6+C6</f>
        <v>-6500</v>
      </c>
    </row>
    <row r="7" spans="1:4">
      <c r="A7" s="22" t="s">
        <v>8</v>
      </c>
      <c r="B7" s="14"/>
      <c r="C7" s="15">
        <v>-275</v>
      </c>
      <c r="D7" s="15">
        <f t="shared" si="0"/>
        <v>-275</v>
      </c>
    </row>
    <row r="8" spans="1:4">
      <c r="A8" s="22" t="s">
        <v>9</v>
      </c>
      <c r="B8" s="15">
        <f>SUM(B5:B7)</f>
        <v>9000</v>
      </c>
      <c r="C8" s="15">
        <f>SUM(C5:C7)</f>
        <v>-6775</v>
      </c>
      <c r="D8" s="15">
        <f t="shared" si="0"/>
        <v>2225</v>
      </c>
    </row>
    <row r="9" spans="1:4" ht="30.75">
      <c r="A9" s="24" t="s">
        <v>10</v>
      </c>
      <c r="B9" s="13" t="s">
        <v>3</v>
      </c>
      <c r="C9" s="13" t="s">
        <v>4</v>
      </c>
      <c r="D9" s="13" t="s">
        <v>5</v>
      </c>
    </row>
    <row r="10" spans="1:4">
      <c r="A10" s="22" t="s">
        <v>11</v>
      </c>
      <c r="B10" s="15">
        <v>1000</v>
      </c>
      <c r="C10" s="14"/>
      <c r="D10" s="15">
        <f t="shared" ref="D10:D16" si="1">B10+C10</f>
        <v>1000</v>
      </c>
    </row>
    <row r="11" spans="1:4">
      <c r="A11" s="22" t="s">
        <v>12</v>
      </c>
      <c r="B11" s="15">
        <v>11000</v>
      </c>
      <c r="C11" s="14"/>
      <c r="D11" s="15">
        <f t="shared" si="1"/>
        <v>11000</v>
      </c>
    </row>
    <row r="12" spans="1:4" ht="30.75">
      <c r="A12" s="22" t="s">
        <v>13</v>
      </c>
      <c r="B12" s="14"/>
      <c r="C12" s="14"/>
      <c r="D12" s="15">
        <f t="shared" si="1"/>
        <v>0</v>
      </c>
    </row>
    <row r="13" spans="1:4" ht="30.75">
      <c r="A13" s="22" t="s">
        <v>14</v>
      </c>
      <c r="B13" s="15">
        <v>16000</v>
      </c>
      <c r="C13" s="15">
        <v>-150</v>
      </c>
      <c r="D13" s="15">
        <f t="shared" si="1"/>
        <v>15850</v>
      </c>
    </row>
    <row r="14" spans="1:4">
      <c r="A14" s="22" t="s">
        <v>15</v>
      </c>
      <c r="B14" s="15">
        <v>400</v>
      </c>
      <c r="C14" s="14"/>
      <c r="D14" s="15">
        <f t="shared" si="1"/>
        <v>400</v>
      </c>
    </row>
    <row r="15" spans="1:4">
      <c r="A15" s="22" t="s">
        <v>16</v>
      </c>
      <c r="B15" s="15">
        <v>2000</v>
      </c>
      <c r="C15" s="15">
        <v>-2000</v>
      </c>
      <c r="D15" s="15">
        <f t="shared" si="1"/>
        <v>0</v>
      </c>
    </row>
    <row r="16" spans="1:4">
      <c r="A16" s="22" t="s">
        <v>17</v>
      </c>
      <c r="B16" s="15">
        <f>SUM(B10:B15)</f>
        <v>30400</v>
      </c>
      <c r="C16" s="15">
        <f>SUM(C10:C15)</f>
        <v>-2150</v>
      </c>
      <c r="D16" s="15">
        <f t="shared" si="1"/>
        <v>28250</v>
      </c>
    </row>
    <row r="17" spans="1:4" ht="30.75">
      <c r="A17" s="24" t="s">
        <v>18</v>
      </c>
      <c r="B17" s="13" t="s">
        <v>3</v>
      </c>
      <c r="C17" s="13" t="s">
        <v>4</v>
      </c>
      <c r="D17" s="13" t="s">
        <v>5</v>
      </c>
    </row>
    <row r="18" spans="1:4">
      <c r="A18" s="22" t="s">
        <v>19</v>
      </c>
      <c r="B18" s="15">
        <v>1600</v>
      </c>
      <c r="C18" s="15">
        <v>-1600</v>
      </c>
      <c r="D18" s="15">
        <f t="shared" ref="D18:D19" si="2">B18+C18</f>
        <v>0</v>
      </c>
    </row>
    <row r="19" spans="1:4">
      <c r="A19" s="22" t="s">
        <v>20</v>
      </c>
      <c r="B19" s="15">
        <f>B18</f>
        <v>1600</v>
      </c>
      <c r="C19" s="15">
        <f>C18</f>
        <v>-1600</v>
      </c>
      <c r="D19" s="15">
        <f t="shared" si="2"/>
        <v>0</v>
      </c>
    </row>
    <row r="20" spans="1:4" ht="30.75">
      <c r="A20" s="24" t="s">
        <v>21</v>
      </c>
      <c r="B20" s="13" t="s">
        <v>3</v>
      </c>
      <c r="C20" s="13" t="s">
        <v>4</v>
      </c>
      <c r="D20" s="13" t="s">
        <v>5</v>
      </c>
    </row>
    <row r="21" spans="1:4">
      <c r="A21" s="22" t="s">
        <v>22</v>
      </c>
      <c r="B21" s="14"/>
      <c r="C21" s="15">
        <v>-200</v>
      </c>
      <c r="D21" s="15">
        <f t="shared" ref="D21:D39" si="3">B21+C21</f>
        <v>-200</v>
      </c>
    </row>
    <row r="22" spans="1:4">
      <c r="A22" s="22" t="s">
        <v>23</v>
      </c>
      <c r="B22" s="15">
        <v>4000</v>
      </c>
      <c r="C22" s="15">
        <v>-4000</v>
      </c>
      <c r="D22" s="15">
        <f t="shared" si="3"/>
        <v>0</v>
      </c>
    </row>
    <row r="23" spans="1:4">
      <c r="A23" s="22" t="s">
        <v>24</v>
      </c>
      <c r="B23" s="15">
        <v>20000</v>
      </c>
      <c r="C23" s="15">
        <v>-2500</v>
      </c>
      <c r="D23" s="15">
        <f t="shared" si="3"/>
        <v>17500</v>
      </c>
    </row>
    <row r="24" spans="1:4">
      <c r="A24" s="22" t="s">
        <v>25</v>
      </c>
      <c r="B24" s="14"/>
      <c r="C24" s="15">
        <v>-2500</v>
      </c>
      <c r="D24" s="15">
        <f t="shared" si="3"/>
        <v>-2500</v>
      </c>
    </row>
    <row r="25" spans="1:4" ht="30.75">
      <c r="A25" s="22" t="s">
        <v>26</v>
      </c>
      <c r="B25" s="14"/>
      <c r="C25" s="15">
        <v>-1000</v>
      </c>
      <c r="D25" s="15">
        <f t="shared" si="3"/>
        <v>-1000</v>
      </c>
    </row>
    <row r="26" spans="1:4">
      <c r="A26" s="22" t="s">
        <v>27</v>
      </c>
      <c r="B26" s="16"/>
      <c r="C26" s="15">
        <v>-1000</v>
      </c>
      <c r="D26" s="15">
        <f t="shared" si="3"/>
        <v>-1000</v>
      </c>
    </row>
    <row r="27" spans="1:4" ht="30.75">
      <c r="A27" s="22" t="s">
        <v>28</v>
      </c>
      <c r="B27" s="14"/>
      <c r="C27" s="15">
        <v>-200</v>
      </c>
      <c r="D27" s="15">
        <f t="shared" si="3"/>
        <v>-200</v>
      </c>
    </row>
    <row r="28" spans="1:4">
      <c r="A28" s="22" t="s">
        <v>29</v>
      </c>
      <c r="B28" s="14"/>
      <c r="C28" s="15">
        <v>-1500</v>
      </c>
      <c r="D28" s="15">
        <f t="shared" si="3"/>
        <v>-1500</v>
      </c>
    </row>
    <row r="29" spans="1:4">
      <c r="A29" s="22" t="s">
        <v>30</v>
      </c>
      <c r="B29" s="14"/>
      <c r="C29" s="15">
        <f>-(3600*1.05)</f>
        <v>-3780</v>
      </c>
      <c r="D29" s="15">
        <f t="shared" si="3"/>
        <v>-3780</v>
      </c>
    </row>
    <row r="30" spans="1:4">
      <c r="A30" s="22" t="s">
        <v>31</v>
      </c>
      <c r="B30" s="15">
        <v>2000</v>
      </c>
      <c r="C30" s="15">
        <v>-500</v>
      </c>
      <c r="D30" s="15">
        <f t="shared" si="3"/>
        <v>1500</v>
      </c>
    </row>
    <row r="31" spans="1:4">
      <c r="A31" s="22" t="s">
        <v>32</v>
      </c>
      <c r="B31" s="15">
        <v>50</v>
      </c>
      <c r="C31" s="14"/>
      <c r="D31" s="15">
        <f t="shared" si="3"/>
        <v>50</v>
      </c>
    </row>
    <row r="32" spans="1:4">
      <c r="A32" s="22" t="s">
        <v>33</v>
      </c>
      <c r="B32" s="14"/>
      <c r="C32" s="15">
        <v>-400</v>
      </c>
      <c r="D32" s="15">
        <f t="shared" si="3"/>
        <v>-400</v>
      </c>
    </row>
    <row r="33" spans="1:5">
      <c r="A33" s="22" t="s">
        <v>34</v>
      </c>
      <c r="B33" s="14"/>
      <c r="C33" s="15">
        <v>-200</v>
      </c>
      <c r="D33" s="15">
        <f t="shared" si="3"/>
        <v>-200</v>
      </c>
    </row>
    <row r="34" spans="1:5">
      <c r="A34" s="22" t="s">
        <v>35</v>
      </c>
      <c r="B34" s="15"/>
      <c r="C34" s="15">
        <v>-4500</v>
      </c>
      <c r="D34" s="15">
        <f t="shared" si="3"/>
        <v>-4500</v>
      </c>
    </row>
    <row r="35" spans="1:5" ht="30.75">
      <c r="A35" s="22" t="s">
        <v>36</v>
      </c>
      <c r="B35" s="14"/>
      <c r="C35" s="15">
        <v>-600</v>
      </c>
      <c r="D35" s="15">
        <f t="shared" si="3"/>
        <v>-600</v>
      </c>
    </row>
    <row r="36" spans="1:5" ht="30.75">
      <c r="A36" s="22" t="s">
        <v>37</v>
      </c>
      <c r="B36" s="14"/>
      <c r="C36" s="15">
        <v>-120</v>
      </c>
      <c r="D36" s="15">
        <f t="shared" si="3"/>
        <v>-120</v>
      </c>
    </row>
    <row r="37" spans="1:5">
      <c r="A37" s="22" t="s">
        <v>38</v>
      </c>
      <c r="B37" s="14"/>
      <c r="C37" s="15">
        <v>-250</v>
      </c>
      <c r="D37" s="15">
        <f t="shared" si="3"/>
        <v>-250</v>
      </c>
    </row>
    <row r="38" spans="1:5">
      <c r="A38" s="22" t="s">
        <v>39</v>
      </c>
      <c r="B38" s="14"/>
      <c r="C38" s="15">
        <v>-300</v>
      </c>
      <c r="D38" s="15">
        <f t="shared" si="3"/>
        <v>-300</v>
      </c>
    </row>
    <row r="39" spans="1:5">
      <c r="A39" s="22" t="s">
        <v>40</v>
      </c>
      <c r="B39" s="15">
        <f>SUM(B21:B38)</f>
        <v>26050</v>
      </c>
      <c r="C39" s="15">
        <f>SUM(C21:C38)</f>
        <v>-23550</v>
      </c>
      <c r="D39" s="15">
        <f t="shared" si="3"/>
        <v>2500</v>
      </c>
    </row>
    <row r="40" spans="1:5" ht="30.75">
      <c r="A40" s="24" t="s">
        <v>41</v>
      </c>
      <c r="B40" s="13" t="s">
        <v>3</v>
      </c>
      <c r="C40" s="13" t="s">
        <v>4</v>
      </c>
      <c r="D40" s="13" t="s">
        <v>5</v>
      </c>
    </row>
    <row r="41" spans="1:5">
      <c r="A41" s="22" t="s">
        <v>42</v>
      </c>
      <c r="B41" s="15">
        <v>4000</v>
      </c>
      <c r="C41" s="15">
        <v>-2800</v>
      </c>
      <c r="D41" s="15">
        <f t="shared" ref="D41:D44" si="4">B41+C41</f>
        <v>1200</v>
      </c>
    </row>
    <row r="42" spans="1:5">
      <c r="A42" s="22" t="s">
        <v>43</v>
      </c>
      <c r="B42" s="14"/>
      <c r="C42" s="15">
        <v>-4200</v>
      </c>
      <c r="D42" s="15">
        <f t="shared" si="4"/>
        <v>-4200</v>
      </c>
    </row>
    <row r="43" spans="1:5">
      <c r="A43" s="22" t="s">
        <v>44</v>
      </c>
      <c r="B43" s="14"/>
      <c r="C43" s="15">
        <v>-14000</v>
      </c>
      <c r="D43" s="15">
        <f t="shared" si="4"/>
        <v>-14000</v>
      </c>
    </row>
    <row r="44" spans="1:5">
      <c r="A44" s="22" t="s">
        <v>45</v>
      </c>
      <c r="B44" s="15">
        <v>40000</v>
      </c>
      <c r="C44" s="15">
        <v>-40000</v>
      </c>
      <c r="D44" s="15">
        <f t="shared" si="4"/>
        <v>0</v>
      </c>
      <c r="E44" s="3"/>
    </row>
    <row r="45" spans="1:5">
      <c r="A45" s="22" t="s">
        <v>46</v>
      </c>
      <c r="B45" s="14"/>
      <c r="C45" s="15">
        <v>-350</v>
      </c>
      <c r="D45" s="15">
        <f>B45+C45</f>
        <v>-350</v>
      </c>
    </row>
    <row r="46" spans="1:5">
      <c r="A46" s="22" t="s">
        <v>47</v>
      </c>
      <c r="B46" s="15">
        <f>SUM(B41:B45)</f>
        <v>44000</v>
      </c>
      <c r="C46" s="15">
        <f>SUM(C41:C45)</f>
        <v>-61350</v>
      </c>
      <c r="D46" s="15">
        <f>B46+C46</f>
        <v>-17350</v>
      </c>
    </row>
    <row r="47" spans="1:5" ht="30.75">
      <c r="A47" s="24" t="s">
        <v>48</v>
      </c>
      <c r="B47" s="13" t="s">
        <v>3</v>
      </c>
      <c r="C47" s="13" t="s">
        <v>4</v>
      </c>
      <c r="D47" s="13" t="s">
        <v>5</v>
      </c>
    </row>
    <row r="48" spans="1:5">
      <c r="A48" s="22" t="s">
        <v>49</v>
      </c>
      <c r="B48" s="14"/>
      <c r="C48" s="14"/>
      <c r="D48" s="15">
        <f t="shared" ref="D48:D59" si="5">B48+C48</f>
        <v>0</v>
      </c>
    </row>
    <row r="49" spans="1:4">
      <c r="A49" s="22" t="s">
        <v>50</v>
      </c>
      <c r="B49" s="14"/>
      <c r="C49" s="14"/>
      <c r="D49" s="15">
        <f t="shared" si="5"/>
        <v>0</v>
      </c>
    </row>
    <row r="50" spans="1:4">
      <c r="A50" s="22" t="s">
        <v>51</v>
      </c>
      <c r="B50" s="14"/>
      <c r="C50" s="15">
        <v>-100</v>
      </c>
      <c r="D50" s="15">
        <f t="shared" si="5"/>
        <v>-100</v>
      </c>
    </row>
    <row r="51" spans="1:4">
      <c r="A51" s="22" t="s">
        <v>52</v>
      </c>
      <c r="B51" s="14"/>
      <c r="C51" s="15">
        <v>-12</v>
      </c>
      <c r="D51" s="15">
        <f t="shared" si="5"/>
        <v>-12</v>
      </c>
    </row>
    <row r="52" spans="1:4">
      <c r="A52" s="22" t="s">
        <v>53</v>
      </c>
      <c r="B52" s="14"/>
      <c r="C52" s="15">
        <v>-40</v>
      </c>
      <c r="D52" s="15">
        <f t="shared" si="5"/>
        <v>-40</v>
      </c>
    </row>
    <row r="53" spans="1:4">
      <c r="A53" s="22" t="s">
        <v>54</v>
      </c>
      <c r="B53" s="14"/>
      <c r="C53" s="15">
        <v>-485</v>
      </c>
      <c r="D53" s="15">
        <f t="shared" si="5"/>
        <v>-485</v>
      </c>
    </row>
    <row r="54" spans="1:4">
      <c r="A54" s="22" t="s">
        <v>55</v>
      </c>
      <c r="B54" s="14"/>
      <c r="C54" s="15">
        <v>-225</v>
      </c>
      <c r="D54" s="15">
        <f t="shared" si="5"/>
        <v>-225</v>
      </c>
    </row>
    <row r="55" spans="1:4">
      <c r="A55" s="22" t="s">
        <v>56</v>
      </c>
      <c r="B55" s="14"/>
      <c r="C55" s="15">
        <v>-20</v>
      </c>
      <c r="D55" s="15">
        <f t="shared" si="5"/>
        <v>-20</v>
      </c>
    </row>
    <row r="56" spans="1:4">
      <c r="A56" s="22" t="s">
        <v>57</v>
      </c>
      <c r="B56" s="14"/>
      <c r="C56" s="15">
        <v>-250</v>
      </c>
      <c r="D56" s="15">
        <f t="shared" si="5"/>
        <v>-250</v>
      </c>
    </row>
    <row r="57" spans="1:4">
      <c r="A57" s="22" t="s">
        <v>58</v>
      </c>
      <c r="B57" s="14"/>
      <c r="C57" s="15">
        <v>-50</v>
      </c>
      <c r="D57" s="15">
        <f t="shared" si="5"/>
        <v>-50</v>
      </c>
    </row>
    <row r="58" spans="1:4">
      <c r="A58" s="22" t="s">
        <v>59</v>
      </c>
      <c r="B58" s="14"/>
      <c r="C58" s="15">
        <v>-275</v>
      </c>
      <c r="D58" s="15">
        <f t="shared" si="5"/>
        <v>-275</v>
      </c>
    </row>
    <row r="59" spans="1:4">
      <c r="A59" s="22" t="s">
        <v>60</v>
      </c>
      <c r="B59" s="15"/>
      <c r="C59" s="15">
        <f>SUM(C48:C58)</f>
        <v>-1457</v>
      </c>
      <c r="D59" s="15">
        <f t="shared" si="5"/>
        <v>-1457</v>
      </c>
    </row>
    <row r="60" spans="1:4" ht="30.75">
      <c r="A60" s="24" t="s">
        <v>61</v>
      </c>
      <c r="B60" s="13" t="s">
        <v>3</v>
      </c>
      <c r="C60" s="13" t="s">
        <v>4</v>
      </c>
      <c r="D60" s="13" t="s">
        <v>5</v>
      </c>
    </row>
    <row r="61" spans="1:4">
      <c r="A61" s="25" t="s">
        <v>62</v>
      </c>
      <c r="B61" s="14"/>
      <c r="C61" s="14"/>
      <c r="D61" s="15"/>
    </row>
    <row r="62" spans="1:4">
      <c r="A62" s="25" t="s">
        <v>63</v>
      </c>
      <c r="B62" s="14"/>
      <c r="C62" s="15"/>
      <c r="D62" s="15"/>
    </row>
    <row r="63" spans="1:4" ht="30.75">
      <c r="A63" s="22" t="s">
        <v>64</v>
      </c>
      <c r="B63" s="14"/>
      <c r="C63" s="14"/>
      <c r="D63" s="15">
        <f t="shared" ref="D63:D89" si="6">B63+C63</f>
        <v>0</v>
      </c>
    </row>
    <row r="64" spans="1:4">
      <c r="A64" s="25" t="s">
        <v>65</v>
      </c>
      <c r="B64" s="14"/>
      <c r="C64" s="15"/>
      <c r="D64" s="15"/>
    </row>
    <row r="65" spans="1:4">
      <c r="A65" s="22" t="s">
        <v>66</v>
      </c>
      <c r="B65" s="14"/>
      <c r="C65" s="15">
        <v>-1200</v>
      </c>
      <c r="D65" s="15">
        <f t="shared" si="6"/>
        <v>-1200</v>
      </c>
    </row>
    <row r="66" spans="1:4">
      <c r="A66" s="22" t="s">
        <v>67</v>
      </c>
      <c r="B66" s="14"/>
      <c r="C66" s="15">
        <v>-20000</v>
      </c>
      <c r="D66" s="15">
        <f t="shared" si="6"/>
        <v>-20000</v>
      </c>
    </row>
    <row r="67" spans="1:4" ht="30.75">
      <c r="A67" s="22" t="s">
        <v>68</v>
      </c>
      <c r="B67" s="14"/>
      <c r="C67" s="15">
        <v>-2000</v>
      </c>
      <c r="D67" s="15">
        <f t="shared" si="6"/>
        <v>-2000</v>
      </c>
    </row>
    <row r="68" spans="1:4" ht="30.75">
      <c r="A68" s="26" t="s">
        <v>69</v>
      </c>
      <c r="B68" s="14"/>
      <c r="C68" s="15"/>
      <c r="D68" s="15"/>
    </row>
    <row r="69" spans="1:4" ht="30.75">
      <c r="A69" s="22" t="s">
        <v>70</v>
      </c>
      <c r="B69" s="14"/>
      <c r="C69" s="15">
        <v>-2000</v>
      </c>
      <c r="D69" s="15">
        <f t="shared" si="6"/>
        <v>-2000</v>
      </c>
    </row>
    <row r="70" spans="1:4" ht="45.75">
      <c r="A70" s="26" t="s">
        <v>71</v>
      </c>
      <c r="B70" s="14"/>
      <c r="C70" s="15"/>
      <c r="D70" s="15"/>
    </row>
    <row r="71" spans="1:4" ht="30.75">
      <c r="A71" s="22" t="s">
        <v>72</v>
      </c>
      <c r="B71" s="14"/>
      <c r="C71" s="15">
        <v>-2000</v>
      </c>
      <c r="D71" s="15">
        <f t="shared" si="6"/>
        <v>-2000</v>
      </c>
    </row>
    <row r="72" spans="1:4" ht="45.75">
      <c r="A72" s="25" t="s">
        <v>71</v>
      </c>
      <c r="B72" s="16"/>
      <c r="C72" s="15"/>
      <c r="D72" s="15"/>
    </row>
    <row r="73" spans="1:4" ht="30.75">
      <c r="A73" s="22" t="s">
        <v>73</v>
      </c>
      <c r="B73" s="15">
        <v>2000</v>
      </c>
      <c r="C73" s="15"/>
      <c r="D73" s="15">
        <f t="shared" si="6"/>
        <v>2000</v>
      </c>
    </row>
    <row r="74" spans="1:4">
      <c r="A74" s="25" t="s">
        <v>74</v>
      </c>
      <c r="B74" s="14"/>
      <c r="C74" s="14"/>
      <c r="D74" s="15"/>
    </row>
    <row r="75" spans="1:4">
      <c r="A75" s="22" t="s">
        <v>75</v>
      </c>
      <c r="B75" s="14"/>
      <c r="C75" s="15">
        <v>-225</v>
      </c>
      <c r="D75" s="15">
        <f t="shared" si="6"/>
        <v>-225</v>
      </c>
    </row>
    <row r="76" spans="1:4">
      <c r="A76" s="22" t="s">
        <v>76</v>
      </c>
      <c r="B76" s="14"/>
      <c r="C76" s="15">
        <v>-250</v>
      </c>
      <c r="D76" s="15">
        <f t="shared" si="6"/>
        <v>-250</v>
      </c>
    </row>
    <row r="77" spans="1:4">
      <c r="A77" s="22" t="s">
        <v>77</v>
      </c>
      <c r="B77" s="14"/>
      <c r="C77" s="15">
        <v>-100</v>
      </c>
      <c r="D77" s="15">
        <f t="shared" si="6"/>
        <v>-100</v>
      </c>
    </row>
    <row r="78" spans="1:4">
      <c r="A78" s="22" t="s">
        <v>78</v>
      </c>
      <c r="B78" s="14"/>
      <c r="C78" s="15">
        <v>-300</v>
      </c>
      <c r="D78" s="15">
        <f t="shared" si="6"/>
        <v>-300</v>
      </c>
    </row>
    <row r="79" spans="1:4">
      <c r="A79" s="22" t="s">
        <v>79</v>
      </c>
      <c r="B79" s="14"/>
      <c r="C79" s="15">
        <v>-100</v>
      </c>
      <c r="D79" s="15">
        <f t="shared" si="6"/>
        <v>-100</v>
      </c>
    </row>
    <row r="80" spans="1:4">
      <c r="A80" s="22" t="s">
        <v>80</v>
      </c>
      <c r="B80" s="15">
        <f>SUM(B61:B79)</f>
        <v>2000</v>
      </c>
      <c r="C80" s="15">
        <f>SUM(C61:C79)</f>
        <v>-28175</v>
      </c>
      <c r="D80" s="15">
        <f t="shared" si="6"/>
        <v>-26175</v>
      </c>
    </row>
    <row r="81" spans="1:4" ht="30.75">
      <c r="A81" s="24" t="s">
        <v>81</v>
      </c>
      <c r="B81" s="13" t="s">
        <v>3</v>
      </c>
      <c r="C81" s="13" t="s">
        <v>4</v>
      </c>
      <c r="D81" s="13" t="s">
        <v>5</v>
      </c>
    </row>
    <row r="82" spans="1:4">
      <c r="A82" s="22" t="s">
        <v>82</v>
      </c>
      <c r="B82" s="14"/>
      <c r="C82" s="15">
        <v>-450</v>
      </c>
      <c r="D82" s="15">
        <f t="shared" si="6"/>
        <v>-450</v>
      </c>
    </row>
    <row r="83" spans="1:4">
      <c r="A83" s="22" t="s">
        <v>83</v>
      </c>
      <c r="B83" s="14"/>
      <c r="C83" s="15">
        <v>-300</v>
      </c>
      <c r="D83" s="15">
        <f t="shared" si="6"/>
        <v>-300</v>
      </c>
    </row>
    <row r="84" spans="1:4">
      <c r="A84" s="22" t="s">
        <v>84</v>
      </c>
      <c r="B84" s="15">
        <f>SUM(B82:B83)</f>
        <v>0</v>
      </c>
      <c r="C84" s="15">
        <f>SUM(C82:C83)</f>
        <v>-750</v>
      </c>
      <c r="D84" s="15">
        <f t="shared" si="6"/>
        <v>-750</v>
      </c>
    </row>
    <row r="85" spans="1:4" ht="30.75">
      <c r="A85" s="24" t="s">
        <v>85</v>
      </c>
      <c r="B85" s="13" t="s">
        <v>3</v>
      </c>
      <c r="C85" s="13" t="s">
        <v>4</v>
      </c>
      <c r="D85" s="13" t="s">
        <v>5</v>
      </c>
    </row>
    <row r="86" spans="1:4">
      <c r="A86" s="27" t="s">
        <v>86</v>
      </c>
      <c r="B86" s="17"/>
      <c r="C86" s="18">
        <v>-550</v>
      </c>
      <c r="D86" s="18">
        <f t="shared" si="6"/>
        <v>-550</v>
      </c>
    </row>
    <row r="87" spans="1:4">
      <c r="A87" s="27" t="s">
        <v>87</v>
      </c>
      <c r="B87" s="17"/>
      <c r="C87" s="18">
        <v>-150</v>
      </c>
      <c r="D87" s="18">
        <f t="shared" si="6"/>
        <v>-150</v>
      </c>
    </row>
    <row r="88" spans="1:4">
      <c r="A88" s="27" t="s">
        <v>88</v>
      </c>
      <c r="B88" s="17"/>
      <c r="C88" s="18">
        <v>-280</v>
      </c>
      <c r="D88" s="18">
        <f t="shared" si="6"/>
        <v>-280</v>
      </c>
    </row>
    <row r="89" spans="1:4">
      <c r="A89" s="22" t="s">
        <v>89</v>
      </c>
      <c r="B89" s="15">
        <f>SUM(B86:B88)</f>
        <v>0</v>
      </c>
      <c r="C89" s="15">
        <f>SUM(C86:C88)</f>
        <v>-980</v>
      </c>
      <c r="D89" s="15">
        <f t="shared" si="6"/>
        <v>-980</v>
      </c>
    </row>
    <row r="90" spans="1:4">
      <c r="A90" s="28" t="s">
        <v>90</v>
      </c>
      <c r="B90" s="29">
        <f>B89+B84+B80+B59+B46+B39+B19+B16+B8</f>
        <v>113050</v>
      </c>
      <c r="C90" s="29">
        <f>C89+C84+C80+C59+C46+C39+C19+C16+C8</f>
        <v>-126787</v>
      </c>
      <c r="D90" s="30">
        <f>D89+D84+D80+D59+D46+D39+D19+D16+D8</f>
        <v>-13737</v>
      </c>
    </row>
    <row r="91" spans="1:4">
      <c r="C91" s="3"/>
    </row>
    <row r="93" spans="1:4">
      <c r="C93" s="2"/>
      <c r="D93" s="4"/>
    </row>
    <row r="94" spans="1:4">
      <c r="C94" s="2"/>
      <c r="D94" s="4"/>
    </row>
    <row r="95" spans="1:4">
      <c r="C95" s="2"/>
      <c r="D95" s="4"/>
    </row>
    <row r="96" spans="1:4">
      <c r="D96" s="7"/>
    </row>
    <row r="98" spans="2:2">
      <c r="B98" s="4"/>
    </row>
    <row r="99" spans="2:2">
      <c r="B99" s="3"/>
    </row>
  </sheetData>
  <autoFilter ref="A1:D91" xr:uid="{00000000-0009-0000-0000-000000000000}"/>
  <mergeCells count="2">
    <mergeCell ref="A2:D2"/>
    <mergeCell ref="A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workbookViewId="0">
      <pane ySplit="1" topLeftCell="A85" activePane="bottomLeft" state="frozen"/>
      <selection pane="bottomLeft" activeCell="L99" sqref="L99"/>
    </sheetView>
  </sheetViews>
  <sheetFormatPr defaultRowHeight="14.25"/>
  <cols>
    <col min="1" max="1" width="36.28515625" bestFit="1" customWidth="1"/>
    <col min="2" max="2" width="15.140625" bestFit="1" customWidth="1"/>
    <col min="3" max="3" width="16.7109375" bestFit="1" customWidth="1"/>
    <col min="4" max="4" width="10.85546875" bestFit="1" customWidth="1"/>
    <col min="6" max="6" width="36.28515625" bestFit="1" customWidth="1"/>
    <col min="7" max="9" width="16.28515625" customWidth="1"/>
    <col min="10" max="10" width="28" style="2" customWidth="1"/>
  </cols>
  <sheetData>
    <row r="1" spans="1:10" ht="14.25" customHeight="1">
      <c r="A1" s="32" t="s">
        <v>91</v>
      </c>
      <c r="B1" s="32"/>
      <c r="C1" s="32"/>
      <c r="D1" s="32"/>
      <c r="F1" s="32"/>
      <c r="G1" s="32"/>
      <c r="H1" s="32"/>
      <c r="I1" s="32"/>
    </row>
    <row r="2" spans="1:10" ht="14.25" customHeight="1">
      <c r="A2" s="34" t="s">
        <v>92</v>
      </c>
      <c r="B2" s="34"/>
      <c r="C2" s="34"/>
      <c r="D2" s="34"/>
      <c r="F2" s="34"/>
      <c r="G2" s="34"/>
      <c r="H2" s="34"/>
      <c r="I2" s="34"/>
    </row>
    <row r="3" spans="1:10" ht="14.65" thickBot="1">
      <c r="A3" s="34"/>
      <c r="B3" s="34"/>
      <c r="C3" s="34"/>
      <c r="D3" s="34"/>
      <c r="E3" s="2"/>
      <c r="F3" s="34"/>
      <c r="G3" s="34"/>
      <c r="H3" s="34"/>
      <c r="I3" s="34"/>
    </row>
    <row r="4" spans="1:10" ht="28.5">
      <c r="A4" s="8" t="s">
        <v>2</v>
      </c>
      <c r="B4" s="9" t="s">
        <v>3</v>
      </c>
      <c r="C4" s="9" t="s">
        <v>4</v>
      </c>
      <c r="D4" s="9" t="s">
        <v>5</v>
      </c>
      <c r="F4" s="19" t="s">
        <v>2</v>
      </c>
      <c r="G4" s="20" t="s">
        <v>3</v>
      </c>
      <c r="H4" s="20" t="s">
        <v>4</v>
      </c>
      <c r="I4" s="20" t="s">
        <v>5</v>
      </c>
      <c r="J4" s="21" t="s">
        <v>93</v>
      </c>
    </row>
    <row r="5" spans="1:10" ht="28.5">
      <c r="A5" s="10" t="s">
        <v>6</v>
      </c>
      <c r="B5" s="11">
        <v>9000</v>
      </c>
      <c r="C5" s="10" t="s">
        <v>94</v>
      </c>
      <c r="D5" s="11">
        <v>9000</v>
      </c>
      <c r="F5" s="22" t="s">
        <v>6</v>
      </c>
      <c r="G5" s="15">
        <v>9000</v>
      </c>
      <c r="H5" s="14"/>
      <c r="I5" s="15">
        <f>G5+H5</f>
        <v>9000</v>
      </c>
      <c r="J5" s="23" t="s">
        <v>95</v>
      </c>
    </row>
    <row r="6" spans="1:10">
      <c r="A6" s="10" t="s">
        <v>7</v>
      </c>
      <c r="B6" s="10"/>
      <c r="C6" s="11">
        <v>-6500</v>
      </c>
      <c r="D6" s="11">
        <v>-6500</v>
      </c>
      <c r="F6" s="22" t="s">
        <v>7</v>
      </c>
      <c r="G6" s="14"/>
      <c r="H6" s="15">
        <v>-6500</v>
      </c>
      <c r="I6" s="15">
        <f t="shared" ref="I6:I8" si="0">G6+H6</f>
        <v>-6500</v>
      </c>
      <c r="J6" s="23"/>
    </row>
    <row r="7" spans="1:10">
      <c r="A7" s="10" t="s">
        <v>8</v>
      </c>
      <c r="B7" s="10"/>
      <c r="C7" s="11">
        <v>-275</v>
      </c>
      <c r="D7" s="11">
        <v>-275</v>
      </c>
      <c r="F7" s="22" t="s">
        <v>8</v>
      </c>
      <c r="G7" s="14"/>
      <c r="H7" s="15">
        <v>-275</v>
      </c>
      <c r="I7" s="15">
        <f t="shared" si="0"/>
        <v>-275</v>
      </c>
      <c r="J7" s="23"/>
    </row>
    <row r="8" spans="1:10">
      <c r="A8" s="10" t="s">
        <v>9</v>
      </c>
      <c r="B8" s="11">
        <v>9000</v>
      </c>
      <c r="C8" s="11">
        <v>-6775</v>
      </c>
      <c r="D8" s="11">
        <v>2225</v>
      </c>
      <c r="F8" s="22" t="s">
        <v>9</v>
      </c>
      <c r="G8" s="15">
        <f>SUM(G5:G7)</f>
        <v>9000</v>
      </c>
      <c r="H8" s="15">
        <f>SUM(H5:H7)</f>
        <v>-6775</v>
      </c>
      <c r="I8" s="15">
        <f t="shared" si="0"/>
        <v>2225</v>
      </c>
      <c r="J8" s="23"/>
    </row>
    <row r="9" spans="1:10" ht="28.5">
      <c r="A9" s="8" t="s">
        <v>10</v>
      </c>
      <c r="B9" s="9" t="s">
        <v>3</v>
      </c>
      <c r="C9" s="9" t="s">
        <v>4</v>
      </c>
      <c r="D9" s="9" t="s">
        <v>5</v>
      </c>
      <c r="F9" s="24" t="s">
        <v>10</v>
      </c>
      <c r="G9" s="13" t="s">
        <v>3</v>
      </c>
      <c r="H9" s="13" t="s">
        <v>4</v>
      </c>
      <c r="I9" s="13" t="s">
        <v>5</v>
      </c>
      <c r="J9" s="23"/>
    </row>
    <row r="10" spans="1:10">
      <c r="A10" s="10" t="s">
        <v>11</v>
      </c>
      <c r="B10" s="11">
        <v>1000</v>
      </c>
      <c r="C10" s="10" t="s">
        <v>94</v>
      </c>
      <c r="D10" s="11">
        <v>1000</v>
      </c>
      <c r="F10" s="22" t="s">
        <v>11</v>
      </c>
      <c r="G10" s="15">
        <v>1000</v>
      </c>
      <c r="H10" s="14"/>
      <c r="I10" s="15">
        <f t="shared" ref="I10:I16" si="1">G10+H10</f>
        <v>1000</v>
      </c>
      <c r="J10" s="23"/>
    </row>
    <row r="11" spans="1:10">
      <c r="A11" s="10" t="s">
        <v>12</v>
      </c>
      <c r="B11" s="11">
        <v>11000</v>
      </c>
      <c r="C11" s="10" t="s">
        <v>94</v>
      </c>
      <c r="D11" s="11">
        <v>11000</v>
      </c>
      <c r="F11" s="22" t="s">
        <v>12</v>
      </c>
      <c r="G11" s="15">
        <v>11000</v>
      </c>
      <c r="H11" s="14"/>
      <c r="I11" s="15">
        <f t="shared" si="1"/>
        <v>11000</v>
      </c>
      <c r="J11" s="23"/>
    </row>
    <row r="12" spans="1:10">
      <c r="A12" s="10" t="s">
        <v>13</v>
      </c>
      <c r="B12" s="10"/>
      <c r="C12" s="10"/>
      <c r="D12" s="10"/>
      <c r="F12" s="22" t="s">
        <v>13</v>
      </c>
      <c r="G12" s="14"/>
      <c r="H12" s="14"/>
      <c r="I12" s="15">
        <f t="shared" si="1"/>
        <v>0</v>
      </c>
      <c r="J12" s="23"/>
    </row>
    <row r="13" spans="1:10" ht="28.5">
      <c r="A13" s="10" t="s">
        <v>14</v>
      </c>
      <c r="B13" s="11">
        <v>16000</v>
      </c>
      <c r="C13" s="11">
        <v>-150</v>
      </c>
      <c r="D13" s="11">
        <v>15850</v>
      </c>
      <c r="F13" s="22" t="s">
        <v>14</v>
      </c>
      <c r="G13" s="15">
        <v>16000</v>
      </c>
      <c r="H13" s="15">
        <v>-150</v>
      </c>
      <c r="I13" s="15">
        <f t="shared" si="1"/>
        <v>15850</v>
      </c>
      <c r="J13" s="23"/>
    </row>
    <row r="14" spans="1:10" ht="28.5">
      <c r="A14" s="10" t="s">
        <v>96</v>
      </c>
      <c r="B14" s="11">
        <v>400</v>
      </c>
      <c r="C14" s="10" t="s">
        <v>94</v>
      </c>
      <c r="D14" s="11">
        <v>400</v>
      </c>
      <c r="F14" s="22" t="s">
        <v>15</v>
      </c>
      <c r="G14" s="15">
        <v>400</v>
      </c>
      <c r="H14" s="14"/>
      <c r="I14" s="15">
        <f t="shared" si="1"/>
        <v>400</v>
      </c>
      <c r="J14" s="23" t="s">
        <v>97</v>
      </c>
    </row>
    <row r="15" spans="1:10" ht="28.5">
      <c r="A15" s="10" t="s">
        <v>16</v>
      </c>
      <c r="B15" s="11">
        <v>2000</v>
      </c>
      <c r="C15" s="11">
        <v>-1000</v>
      </c>
      <c r="D15" s="11">
        <v>1000</v>
      </c>
      <c r="F15" s="22" t="s">
        <v>16</v>
      </c>
      <c r="G15" s="15">
        <v>2000</v>
      </c>
      <c r="H15" s="15">
        <v>-2000</v>
      </c>
      <c r="I15" s="15">
        <f t="shared" si="1"/>
        <v>0</v>
      </c>
      <c r="J15" s="23" t="s">
        <v>98</v>
      </c>
    </row>
    <row r="16" spans="1:10">
      <c r="A16" s="10" t="s">
        <v>17</v>
      </c>
      <c r="B16" s="11">
        <v>30400</v>
      </c>
      <c r="C16" s="11">
        <v>-1150</v>
      </c>
      <c r="D16" s="11">
        <v>29250</v>
      </c>
      <c r="F16" s="22" t="s">
        <v>17</v>
      </c>
      <c r="G16" s="15">
        <f>SUM(G10:G15)</f>
        <v>30400</v>
      </c>
      <c r="H16" s="15">
        <f>SUM(H10:H15)</f>
        <v>-2150</v>
      </c>
      <c r="I16" s="15">
        <f t="shared" si="1"/>
        <v>28250</v>
      </c>
      <c r="J16" s="23"/>
    </row>
    <row r="17" spans="1:10" ht="28.5">
      <c r="A17" s="8" t="s">
        <v>18</v>
      </c>
      <c r="B17" s="9" t="s">
        <v>3</v>
      </c>
      <c r="C17" s="9" t="s">
        <v>4</v>
      </c>
      <c r="D17" s="9" t="s">
        <v>5</v>
      </c>
      <c r="F17" s="24" t="s">
        <v>18</v>
      </c>
      <c r="G17" s="13" t="s">
        <v>3</v>
      </c>
      <c r="H17" s="13" t="s">
        <v>4</v>
      </c>
      <c r="I17" s="13" t="s">
        <v>5</v>
      </c>
      <c r="J17" s="23"/>
    </row>
    <row r="18" spans="1:10">
      <c r="A18" s="10" t="s">
        <v>19</v>
      </c>
      <c r="B18" s="11">
        <v>1600</v>
      </c>
      <c r="C18" s="11">
        <v>-1600</v>
      </c>
      <c r="D18" s="10"/>
      <c r="F18" s="22" t="s">
        <v>19</v>
      </c>
      <c r="G18" s="15">
        <v>1600</v>
      </c>
      <c r="H18" s="15">
        <v>-1600</v>
      </c>
      <c r="I18" s="15">
        <f t="shared" ref="I18:I19" si="2">G18+H18</f>
        <v>0</v>
      </c>
      <c r="J18" s="23"/>
    </row>
    <row r="19" spans="1:10">
      <c r="A19" s="10" t="s">
        <v>20</v>
      </c>
      <c r="B19" s="11">
        <v>1600</v>
      </c>
      <c r="C19" s="11">
        <v>-1600</v>
      </c>
      <c r="D19" s="10"/>
      <c r="F19" s="22" t="s">
        <v>20</v>
      </c>
      <c r="G19" s="15">
        <f>G18</f>
        <v>1600</v>
      </c>
      <c r="H19" s="15">
        <f>H18</f>
        <v>-1600</v>
      </c>
      <c r="I19" s="15">
        <f t="shared" si="2"/>
        <v>0</v>
      </c>
      <c r="J19" s="23"/>
    </row>
    <row r="20" spans="1:10" ht="28.5">
      <c r="A20" s="8" t="s">
        <v>21</v>
      </c>
      <c r="B20" s="9" t="s">
        <v>3</v>
      </c>
      <c r="C20" s="9" t="s">
        <v>4</v>
      </c>
      <c r="D20" s="9" t="s">
        <v>5</v>
      </c>
      <c r="F20" s="24" t="s">
        <v>21</v>
      </c>
      <c r="G20" s="13" t="s">
        <v>3</v>
      </c>
      <c r="H20" s="13" t="s">
        <v>4</v>
      </c>
      <c r="I20" s="13" t="s">
        <v>5</v>
      </c>
      <c r="J20" s="23"/>
    </row>
    <row r="21" spans="1:10">
      <c r="A21" s="10" t="s">
        <v>22</v>
      </c>
      <c r="B21" s="10"/>
      <c r="C21" s="11">
        <v>-200</v>
      </c>
      <c r="D21" s="11">
        <v>-200</v>
      </c>
      <c r="F21" s="22" t="s">
        <v>22</v>
      </c>
      <c r="G21" s="14"/>
      <c r="H21" s="15">
        <v>-200</v>
      </c>
      <c r="I21" s="15">
        <f t="shared" ref="I21:I26" si="3">G21+H21</f>
        <v>-200</v>
      </c>
      <c r="J21" s="23"/>
    </row>
    <row r="22" spans="1:10">
      <c r="A22" s="10" t="s">
        <v>23</v>
      </c>
      <c r="B22" s="11">
        <v>4000</v>
      </c>
      <c r="C22" s="11">
        <v>-4000</v>
      </c>
      <c r="D22" s="10" t="s">
        <v>94</v>
      </c>
      <c r="F22" s="22" t="s">
        <v>23</v>
      </c>
      <c r="G22" s="15">
        <v>4000</v>
      </c>
      <c r="H22" s="15">
        <v>-4000</v>
      </c>
      <c r="I22" s="15">
        <f t="shared" si="3"/>
        <v>0</v>
      </c>
      <c r="J22" s="23"/>
    </row>
    <row r="23" spans="1:10">
      <c r="A23" s="10" t="s">
        <v>24</v>
      </c>
      <c r="B23" s="11">
        <v>17500</v>
      </c>
      <c r="C23" s="11">
        <v>-2000</v>
      </c>
      <c r="D23" s="11">
        <v>15500</v>
      </c>
      <c r="F23" s="22" t="s">
        <v>24</v>
      </c>
      <c r="G23" s="15">
        <v>20000</v>
      </c>
      <c r="H23" s="15">
        <v>-2500</v>
      </c>
      <c r="I23" s="15">
        <f t="shared" si="3"/>
        <v>17500</v>
      </c>
      <c r="J23" s="23" t="s">
        <v>99</v>
      </c>
    </row>
    <row r="24" spans="1:10">
      <c r="A24" s="10" t="s">
        <v>25</v>
      </c>
      <c r="B24" s="10"/>
      <c r="C24" s="11">
        <v>-2400</v>
      </c>
      <c r="D24" s="11">
        <v>-2400</v>
      </c>
      <c r="F24" s="22" t="s">
        <v>25</v>
      </c>
      <c r="G24" s="14"/>
      <c r="H24" s="15">
        <v>-2500</v>
      </c>
      <c r="I24" s="15">
        <f t="shared" si="3"/>
        <v>-2500</v>
      </c>
      <c r="J24" s="23" t="s">
        <v>100</v>
      </c>
    </row>
    <row r="25" spans="1:10" ht="28.5">
      <c r="A25" s="10" t="s">
        <v>26</v>
      </c>
      <c r="B25" s="10"/>
      <c r="C25" s="11">
        <v>-1499</v>
      </c>
      <c r="D25" s="11">
        <v>-1499</v>
      </c>
      <c r="F25" s="22" t="s">
        <v>26</v>
      </c>
      <c r="G25" s="14"/>
      <c r="H25" s="15">
        <v>-1000</v>
      </c>
      <c r="I25" s="15">
        <f t="shared" si="3"/>
        <v>-1000</v>
      </c>
      <c r="J25" s="23" t="s">
        <v>101</v>
      </c>
    </row>
    <row r="26" spans="1:10">
      <c r="A26" s="10" t="s">
        <v>28</v>
      </c>
      <c r="B26" s="10"/>
      <c r="C26" s="11">
        <v>-200</v>
      </c>
      <c r="D26" s="11">
        <v>-200</v>
      </c>
      <c r="F26" s="22" t="s">
        <v>27</v>
      </c>
      <c r="G26" s="16"/>
      <c r="H26" s="15">
        <v>-1000</v>
      </c>
      <c r="I26" s="15">
        <f t="shared" si="3"/>
        <v>-1000</v>
      </c>
      <c r="J26" s="23"/>
    </row>
    <row r="27" spans="1:10">
      <c r="A27" s="10" t="s">
        <v>29</v>
      </c>
      <c r="B27" s="10"/>
      <c r="C27" s="11">
        <v>-1500</v>
      </c>
      <c r="D27" s="11">
        <v>-1500</v>
      </c>
      <c r="F27" s="22" t="s">
        <v>28</v>
      </c>
      <c r="G27" s="14"/>
      <c r="H27" s="15">
        <v>-200</v>
      </c>
      <c r="I27" s="15">
        <f t="shared" ref="I27:I39" si="4">G27+H27</f>
        <v>-200</v>
      </c>
      <c r="J27" s="23"/>
    </row>
    <row r="28" spans="1:10">
      <c r="A28" s="10" t="s">
        <v>30</v>
      </c>
      <c r="B28" s="10"/>
      <c r="C28" s="11">
        <v>-3600</v>
      </c>
      <c r="D28" s="11">
        <v>-3600</v>
      </c>
      <c r="F28" s="22" t="s">
        <v>29</v>
      </c>
      <c r="G28" s="14"/>
      <c r="H28" s="15">
        <v>-1500</v>
      </c>
      <c r="I28" s="15">
        <f t="shared" si="4"/>
        <v>-1500</v>
      </c>
      <c r="J28" s="23"/>
    </row>
    <row r="29" spans="1:10">
      <c r="A29" s="10" t="s">
        <v>31</v>
      </c>
      <c r="B29" s="11">
        <v>4000</v>
      </c>
      <c r="C29" s="11">
        <v>-1000</v>
      </c>
      <c r="D29" s="11">
        <v>3000</v>
      </c>
      <c r="F29" s="22" t="s">
        <v>30</v>
      </c>
      <c r="G29" s="14"/>
      <c r="H29" s="15">
        <f>-(3600*1.05)</f>
        <v>-3780</v>
      </c>
      <c r="I29" s="15">
        <f t="shared" si="4"/>
        <v>-3780</v>
      </c>
      <c r="J29" s="23" t="s">
        <v>102</v>
      </c>
    </row>
    <row r="30" spans="1:10">
      <c r="A30" s="10" t="s">
        <v>32</v>
      </c>
      <c r="B30" s="10"/>
      <c r="C30" s="10" t="s">
        <v>94</v>
      </c>
      <c r="D30" s="10" t="s">
        <v>94</v>
      </c>
      <c r="F30" s="22" t="s">
        <v>31</v>
      </c>
      <c r="G30" s="15">
        <v>2000</v>
      </c>
      <c r="H30" s="15">
        <v>-500</v>
      </c>
      <c r="I30" s="15">
        <f t="shared" si="4"/>
        <v>1500</v>
      </c>
      <c r="J30" s="23" t="s">
        <v>103</v>
      </c>
    </row>
    <row r="31" spans="1:10">
      <c r="A31" s="10" t="s">
        <v>33</v>
      </c>
      <c r="B31" s="10"/>
      <c r="C31" s="11">
        <v>-400</v>
      </c>
      <c r="D31" s="11">
        <v>-400</v>
      </c>
      <c r="F31" s="22" t="s">
        <v>32</v>
      </c>
      <c r="G31" s="15">
        <v>50</v>
      </c>
      <c r="H31" s="14"/>
      <c r="I31" s="15">
        <f t="shared" si="4"/>
        <v>50</v>
      </c>
      <c r="J31" s="23" t="s">
        <v>104</v>
      </c>
    </row>
    <row r="32" spans="1:10">
      <c r="A32" s="10" t="s">
        <v>34</v>
      </c>
      <c r="B32" s="10"/>
      <c r="C32" s="11">
        <v>-200</v>
      </c>
      <c r="D32" s="11">
        <v>-200</v>
      </c>
      <c r="F32" s="22" t="s">
        <v>33</v>
      </c>
      <c r="G32" s="14"/>
      <c r="H32" s="15">
        <v>-400</v>
      </c>
      <c r="I32" s="15">
        <f t="shared" si="4"/>
        <v>-400</v>
      </c>
      <c r="J32" s="23"/>
    </row>
    <row r="33" spans="1:11">
      <c r="A33" s="10" t="s">
        <v>35</v>
      </c>
      <c r="B33" s="11">
        <v>500</v>
      </c>
      <c r="C33" s="11">
        <v>-4000</v>
      </c>
      <c r="D33" s="11">
        <v>-3500</v>
      </c>
      <c r="F33" s="22" t="s">
        <v>34</v>
      </c>
      <c r="G33" s="14"/>
      <c r="H33" s="15">
        <v>-200</v>
      </c>
      <c r="I33" s="15">
        <f t="shared" si="4"/>
        <v>-200</v>
      </c>
      <c r="J33" s="23"/>
    </row>
    <row r="34" spans="1:11">
      <c r="A34" s="10" t="s">
        <v>105</v>
      </c>
      <c r="B34" s="10"/>
      <c r="C34" s="11">
        <v>-600</v>
      </c>
      <c r="D34" s="11">
        <v>-600</v>
      </c>
      <c r="F34" s="22" t="s">
        <v>35</v>
      </c>
      <c r="G34" s="15"/>
      <c r="H34" s="15">
        <v>-4500</v>
      </c>
      <c r="I34" s="15">
        <f t="shared" si="4"/>
        <v>-4500</v>
      </c>
      <c r="J34" s="23"/>
    </row>
    <row r="35" spans="1:11" ht="28.5">
      <c r="A35" s="10" t="s">
        <v>37</v>
      </c>
      <c r="B35" s="10"/>
      <c r="C35" s="11">
        <v>-120</v>
      </c>
      <c r="D35" s="11">
        <v>-120</v>
      </c>
      <c r="F35" s="22" t="s">
        <v>36</v>
      </c>
      <c r="G35" s="14"/>
      <c r="H35" s="15">
        <v>-600</v>
      </c>
      <c r="I35" s="15">
        <f t="shared" si="4"/>
        <v>-600</v>
      </c>
      <c r="J35" s="23" t="s">
        <v>106</v>
      </c>
    </row>
    <row r="36" spans="1:11">
      <c r="A36" s="10" t="s">
        <v>38</v>
      </c>
      <c r="B36" s="10"/>
      <c r="C36" s="11">
        <v>-250</v>
      </c>
      <c r="D36" s="11">
        <v>-250</v>
      </c>
      <c r="F36" s="22" t="s">
        <v>37</v>
      </c>
      <c r="G36" s="14"/>
      <c r="H36" s="15">
        <v>-120</v>
      </c>
      <c r="I36" s="15">
        <f t="shared" si="4"/>
        <v>-120</v>
      </c>
      <c r="J36" s="23"/>
    </row>
    <row r="37" spans="1:11">
      <c r="A37" s="10" t="s">
        <v>107</v>
      </c>
      <c r="B37" s="10"/>
      <c r="C37" s="11">
        <v>-300</v>
      </c>
      <c r="D37" s="11">
        <v>-300</v>
      </c>
      <c r="F37" s="22" t="s">
        <v>38</v>
      </c>
      <c r="G37" s="14"/>
      <c r="H37" s="15">
        <v>-250</v>
      </c>
      <c r="I37" s="15">
        <f t="shared" si="4"/>
        <v>-250</v>
      </c>
      <c r="J37" s="23"/>
    </row>
    <row r="38" spans="1:11" ht="28.5">
      <c r="A38" s="10" t="s">
        <v>40</v>
      </c>
      <c r="B38" s="11">
        <v>26000</v>
      </c>
      <c r="C38" s="11">
        <v>-22269</v>
      </c>
      <c r="D38" s="11">
        <v>3731</v>
      </c>
      <c r="F38" s="22" t="s">
        <v>39</v>
      </c>
      <c r="G38" s="14"/>
      <c r="H38" s="15">
        <v>-300</v>
      </c>
      <c r="I38" s="15">
        <f t="shared" si="4"/>
        <v>-300</v>
      </c>
      <c r="J38" s="23" t="s">
        <v>108</v>
      </c>
    </row>
    <row r="39" spans="1:11">
      <c r="A39" s="8" t="s">
        <v>41</v>
      </c>
      <c r="B39" s="9" t="s">
        <v>3</v>
      </c>
      <c r="C39" s="9" t="s">
        <v>4</v>
      </c>
      <c r="D39" s="9" t="s">
        <v>5</v>
      </c>
      <c r="F39" s="22" t="s">
        <v>40</v>
      </c>
      <c r="G39" s="15">
        <f>SUM(G21:G38)</f>
        <v>26050</v>
      </c>
      <c r="H39" s="15">
        <f>SUM(H21:H38)</f>
        <v>-23550</v>
      </c>
      <c r="I39" s="15">
        <f t="shared" si="4"/>
        <v>2500</v>
      </c>
      <c r="J39" s="23"/>
    </row>
    <row r="40" spans="1:11" ht="28.5">
      <c r="A40" s="10" t="s">
        <v>42</v>
      </c>
      <c r="B40" s="11">
        <v>4000</v>
      </c>
      <c r="C40" s="11">
        <v>-2800</v>
      </c>
      <c r="D40" s="11">
        <v>1200</v>
      </c>
      <c r="F40" s="24" t="s">
        <v>41</v>
      </c>
      <c r="G40" s="13" t="s">
        <v>3</v>
      </c>
      <c r="H40" s="13" t="s">
        <v>4</v>
      </c>
      <c r="I40" s="13" t="s">
        <v>5</v>
      </c>
      <c r="J40" s="23"/>
    </row>
    <row r="41" spans="1:11">
      <c r="A41" s="10" t="s">
        <v>43</v>
      </c>
      <c r="B41" s="10"/>
      <c r="C41" s="11">
        <v>-4200</v>
      </c>
      <c r="D41" s="11">
        <v>-4200</v>
      </c>
      <c r="F41" s="22" t="s">
        <v>42</v>
      </c>
      <c r="G41" s="15">
        <v>4000</v>
      </c>
      <c r="H41" s="15">
        <v>-2800</v>
      </c>
      <c r="I41" s="15">
        <f t="shared" ref="I41:I44" si="5">G41+H41</f>
        <v>1200</v>
      </c>
      <c r="J41" s="23"/>
    </row>
    <row r="42" spans="1:11">
      <c r="A42" s="10" t="s">
        <v>109</v>
      </c>
      <c r="B42" s="10"/>
      <c r="C42" s="11">
        <v>-14000</v>
      </c>
      <c r="D42" s="11">
        <v>-14000</v>
      </c>
      <c r="F42" s="22" t="s">
        <v>43</v>
      </c>
      <c r="G42" s="14"/>
      <c r="H42" s="15">
        <v>-4200</v>
      </c>
      <c r="I42" s="15">
        <f t="shared" si="5"/>
        <v>-4200</v>
      </c>
      <c r="J42" s="23"/>
    </row>
    <row r="43" spans="1:11">
      <c r="A43" s="10" t="s">
        <v>46</v>
      </c>
      <c r="B43" s="10"/>
      <c r="C43" s="11">
        <v>-350</v>
      </c>
      <c r="D43" s="11">
        <v>-350</v>
      </c>
      <c r="F43" s="22" t="s">
        <v>44</v>
      </c>
      <c r="G43" s="14"/>
      <c r="H43" s="15">
        <v>-14000</v>
      </c>
      <c r="I43" s="15">
        <f t="shared" si="5"/>
        <v>-14000</v>
      </c>
      <c r="J43" s="23"/>
    </row>
    <row r="44" spans="1:11">
      <c r="A44" s="10" t="s">
        <v>47</v>
      </c>
      <c r="B44" s="11">
        <v>4000</v>
      </c>
      <c r="C44" s="11">
        <v>-21350</v>
      </c>
      <c r="D44" s="11">
        <v>-17350</v>
      </c>
      <c r="F44" s="22" t="s">
        <v>45</v>
      </c>
      <c r="G44" s="15">
        <v>40000</v>
      </c>
      <c r="H44" s="15">
        <v>-40000</v>
      </c>
      <c r="I44" s="15">
        <f t="shared" si="5"/>
        <v>0</v>
      </c>
      <c r="J44" s="23" t="s">
        <v>110</v>
      </c>
      <c r="K44" s="3"/>
    </row>
    <row r="45" spans="1:11">
      <c r="A45" s="8" t="s">
        <v>48</v>
      </c>
      <c r="B45" s="9" t="s">
        <v>3</v>
      </c>
      <c r="C45" s="9" t="s">
        <v>4</v>
      </c>
      <c r="D45" s="9" t="s">
        <v>5</v>
      </c>
      <c r="F45" s="22" t="s">
        <v>46</v>
      </c>
      <c r="G45" s="14"/>
      <c r="H45" s="15">
        <v>-350</v>
      </c>
      <c r="I45" s="15">
        <f>G45+H45</f>
        <v>-350</v>
      </c>
      <c r="J45" s="23"/>
    </row>
    <row r="46" spans="1:11">
      <c r="A46" s="10" t="s">
        <v>49</v>
      </c>
      <c r="B46" s="10"/>
      <c r="C46" s="10"/>
      <c r="D46" s="10"/>
      <c r="F46" s="22" t="s">
        <v>47</v>
      </c>
      <c r="G46" s="15">
        <f>SUM(G41:G45)</f>
        <v>44000</v>
      </c>
      <c r="H46" s="15">
        <f>SUM(H41:H45)</f>
        <v>-61350</v>
      </c>
      <c r="I46" s="15">
        <f>G46+H46</f>
        <v>-17350</v>
      </c>
      <c r="J46" s="23"/>
    </row>
    <row r="47" spans="1:11" ht="28.5">
      <c r="A47" s="10" t="s">
        <v>50</v>
      </c>
      <c r="B47" s="10"/>
      <c r="C47" s="10"/>
      <c r="D47" s="10"/>
      <c r="F47" s="24" t="s">
        <v>48</v>
      </c>
      <c r="G47" s="13" t="s">
        <v>3</v>
      </c>
      <c r="H47" s="13" t="s">
        <v>4</v>
      </c>
      <c r="I47" s="13" t="s">
        <v>5</v>
      </c>
      <c r="J47" s="23"/>
    </row>
    <row r="48" spans="1:11">
      <c r="A48" s="10" t="s">
        <v>51</v>
      </c>
      <c r="B48" s="10"/>
      <c r="C48" s="11">
        <v>-100</v>
      </c>
      <c r="D48" s="11">
        <v>-100</v>
      </c>
      <c r="F48" s="22" t="s">
        <v>49</v>
      </c>
      <c r="G48" s="14"/>
      <c r="H48" s="14"/>
      <c r="I48" s="15">
        <f t="shared" ref="I48:I59" si="6">G48+H48</f>
        <v>0</v>
      </c>
      <c r="J48" s="23"/>
    </row>
    <row r="49" spans="1:10">
      <c r="A49" s="10" t="s">
        <v>52</v>
      </c>
      <c r="B49" s="10"/>
      <c r="C49" s="11">
        <v>-12</v>
      </c>
      <c r="D49" s="11">
        <v>-12</v>
      </c>
      <c r="F49" s="22" t="s">
        <v>50</v>
      </c>
      <c r="G49" s="14"/>
      <c r="H49" s="14"/>
      <c r="I49" s="15">
        <f t="shared" si="6"/>
        <v>0</v>
      </c>
      <c r="J49" s="23"/>
    </row>
    <row r="50" spans="1:10">
      <c r="A50" s="10" t="s">
        <v>53</v>
      </c>
      <c r="B50" s="10"/>
      <c r="C50" s="11">
        <v>-40</v>
      </c>
      <c r="D50" s="11">
        <v>-40</v>
      </c>
      <c r="F50" s="22" t="s">
        <v>51</v>
      </c>
      <c r="G50" s="14"/>
      <c r="H50" s="15">
        <v>-100</v>
      </c>
      <c r="I50" s="15">
        <f t="shared" si="6"/>
        <v>-100</v>
      </c>
      <c r="J50" s="23"/>
    </row>
    <row r="51" spans="1:10">
      <c r="A51" s="10" t="s">
        <v>54</v>
      </c>
      <c r="B51" s="10"/>
      <c r="C51" s="11">
        <v>-415</v>
      </c>
      <c r="D51" s="11">
        <v>-415</v>
      </c>
      <c r="F51" s="22" t="s">
        <v>52</v>
      </c>
      <c r="G51" s="14"/>
      <c r="H51" s="15">
        <v>-12</v>
      </c>
      <c r="I51" s="15">
        <f t="shared" si="6"/>
        <v>-12</v>
      </c>
      <c r="J51" s="23"/>
    </row>
    <row r="52" spans="1:10">
      <c r="A52" s="10" t="s">
        <v>55</v>
      </c>
      <c r="B52" s="10"/>
      <c r="C52" s="11">
        <v>-200</v>
      </c>
      <c r="D52" s="11">
        <v>-200</v>
      </c>
      <c r="F52" s="22" t="s">
        <v>53</v>
      </c>
      <c r="G52" s="14"/>
      <c r="H52" s="15">
        <v>-40</v>
      </c>
      <c r="I52" s="15">
        <f t="shared" si="6"/>
        <v>-40</v>
      </c>
      <c r="J52" s="23"/>
    </row>
    <row r="53" spans="1:10">
      <c r="A53" s="10" t="s">
        <v>56</v>
      </c>
      <c r="B53" s="10"/>
      <c r="C53" s="11">
        <v>-20</v>
      </c>
      <c r="D53" s="11">
        <v>-20</v>
      </c>
      <c r="F53" s="22" t="s">
        <v>54</v>
      </c>
      <c r="G53" s="14"/>
      <c r="H53" s="15">
        <v>-485</v>
      </c>
      <c r="I53" s="15">
        <f t="shared" si="6"/>
        <v>-485</v>
      </c>
      <c r="J53" s="23" t="s">
        <v>111</v>
      </c>
    </row>
    <row r="54" spans="1:10">
      <c r="A54" s="10" t="s">
        <v>57</v>
      </c>
      <c r="B54" s="10"/>
      <c r="C54" s="11">
        <v>-250</v>
      </c>
      <c r="D54" s="11">
        <v>-250</v>
      </c>
      <c r="F54" s="22" t="s">
        <v>55</v>
      </c>
      <c r="G54" s="14"/>
      <c r="H54" s="15">
        <v>-225</v>
      </c>
      <c r="I54" s="15">
        <f t="shared" si="6"/>
        <v>-225</v>
      </c>
      <c r="J54" s="23" t="s">
        <v>112</v>
      </c>
    </row>
    <row r="55" spans="1:10">
      <c r="A55" s="10" t="s">
        <v>58</v>
      </c>
      <c r="B55" s="10"/>
      <c r="C55" s="11">
        <v>-50</v>
      </c>
      <c r="D55" s="11">
        <v>-50</v>
      </c>
      <c r="F55" s="22" t="s">
        <v>56</v>
      </c>
      <c r="G55" s="14"/>
      <c r="H55" s="15">
        <v>-20</v>
      </c>
      <c r="I55" s="15">
        <f t="shared" si="6"/>
        <v>-20</v>
      </c>
      <c r="J55" s="23"/>
    </row>
    <row r="56" spans="1:10">
      <c r="A56" s="10" t="s">
        <v>59</v>
      </c>
      <c r="B56" s="10"/>
      <c r="C56" s="11">
        <v>-275</v>
      </c>
      <c r="D56" s="11">
        <v>-275</v>
      </c>
      <c r="F56" s="22" t="s">
        <v>57</v>
      </c>
      <c r="G56" s="14"/>
      <c r="H56" s="15">
        <v>-250</v>
      </c>
      <c r="I56" s="15">
        <f t="shared" si="6"/>
        <v>-250</v>
      </c>
      <c r="J56" s="23"/>
    </row>
    <row r="57" spans="1:10">
      <c r="A57" s="10" t="s">
        <v>60</v>
      </c>
      <c r="B57" s="10"/>
      <c r="C57" s="11">
        <v>-1362</v>
      </c>
      <c r="D57" s="11">
        <v>-1362</v>
      </c>
      <c r="F57" s="22" t="s">
        <v>58</v>
      </c>
      <c r="G57" s="14"/>
      <c r="H57" s="15">
        <v>-50</v>
      </c>
      <c r="I57" s="15">
        <f t="shared" si="6"/>
        <v>-50</v>
      </c>
      <c r="J57" s="23"/>
    </row>
    <row r="58" spans="1:10">
      <c r="A58" s="8" t="s">
        <v>61</v>
      </c>
      <c r="B58" s="9" t="s">
        <v>3</v>
      </c>
      <c r="C58" s="9" t="s">
        <v>4</v>
      </c>
      <c r="D58" s="9" t="s">
        <v>5</v>
      </c>
      <c r="F58" s="22" t="s">
        <v>59</v>
      </c>
      <c r="G58" s="14"/>
      <c r="H58" s="15">
        <v>-275</v>
      </c>
      <c r="I58" s="15">
        <f t="shared" si="6"/>
        <v>-275</v>
      </c>
      <c r="J58" s="23"/>
    </row>
    <row r="59" spans="1:10">
      <c r="A59" s="10" t="s">
        <v>62</v>
      </c>
      <c r="B59" s="10"/>
      <c r="C59" s="10"/>
      <c r="D59" s="10"/>
      <c r="F59" s="22" t="s">
        <v>60</v>
      </c>
      <c r="G59" s="15"/>
      <c r="H59" s="15">
        <f>SUM(H48:H58)</f>
        <v>-1457</v>
      </c>
      <c r="I59" s="15">
        <f t="shared" si="6"/>
        <v>-1457</v>
      </c>
      <c r="J59" s="23"/>
    </row>
    <row r="60" spans="1:10" ht="28.5">
      <c r="A60" s="10" t="s">
        <v>63</v>
      </c>
      <c r="B60" s="10"/>
      <c r="C60" s="11">
        <v>-4000</v>
      </c>
      <c r="D60" s="11">
        <v>-4000</v>
      </c>
      <c r="F60" s="24" t="s">
        <v>61</v>
      </c>
      <c r="G60" s="13" t="s">
        <v>3</v>
      </c>
      <c r="H60" s="13" t="s">
        <v>4</v>
      </c>
      <c r="I60" s="13" t="s">
        <v>5</v>
      </c>
      <c r="J60" s="23"/>
    </row>
    <row r="61" spans="1:10">
      <c r="A61" s="10" t="s">
        <v>64</v>
      </c>
      <c r="B61" s="10"/>
      <c r="C61" s="10"/>
      <c r="D61" s="10"/>
      <c r="F61" s="25" t="s">
        <v>62</v>
      </c>
      <c r="G61" s="14"/>
      <c r="H61" s="14"/>
      <c r="I61" s="15"/>
      <c r="J61" s="23" t="s">
        <v>113</v>
      </c>
    </row>
    <row r="62" spans="1:10">
      <c r="A62" s="10" t="s">
        <v>65</v>
      </c>
      <c r="B62" s="10"/>
      <c r="C62" s="11">
        <v>-2000</v>
      </c>
      <c r="D62" s="11">
        <v>-2000</v>
      </c>
      <c r="F62" s="25" t="s">
        <v>63</v>
      </c>
      <c r="G62" s="14"/>
      <c r="H62" s="15"/>
      <c r="I62" s="15"/>
      <c r="J62" s="23" t="s">
        <v>113</v>
      </c>
    </row>
    <row r="63" spans="1:10">
      <c r="A63" s="10" t="s">
        <v>66</v>
      </c>
      <c r="B63" s="10"/>
      <c r="C63" s="11">
        <v>-1200</v>
      </c>
      <c r="D63" s="11">
        <v>-1200</v>
      </c>
      <c r="F63" s="22" t="s">
        <v>64</v>
      </c>
      <c r="G63" s="14"/>
      <c r="H63" s="14"/>
      <c r="I63" s="15">
        <f t="shared" ref="I63:I89" si="7">G63+H63</f>
        <v>0</v>
      </c>
      <c r="J63" s="23" t="s">
        <v>114</v>
      </c>
    </row>
    <row r="64" spans="1:10" ht="28.5">
      <c r="A64" s="10" t="s">
        <v>67</v>
      </c>
      <c r="B64" s="10"/>
      <c r="C64" s="11">
        <v>-19000</v>
      </c>
      <c r="D64" s="11">
        <v>-19000</v>
      </c>
      <c r="F64" s="25" t="s">
        <v>65</v>
      </c>
      <c r="G64" s="14"/>
      <c r="H64" s="15"/>
      <c r="I64" s="15"/>
      <c r="J64" s="23" t="s">
        <v>115</v>
      </c>
    </row>
    <row r="65" spans="1:10" ht="28.5">
      <c r="A65" s="10" t="s">
        <v>68</v>
      </c>
      <c r="B65" s="10"/>
      <c r="C65" s="11">
        <v>-2000</v>
      </c>
      <c r="D65" s="11">
        <v>-2000</v>
      </c>
      <c r="F65" s="22" t="s">
        <v>66</v>
      </c>
      <c r="G65" s="14"/>
      <c r="H65" s="15">
        <v>-1200</v>
      </c>
      <c r="I65" s="15">
        <f t="shared" si="7"/>
        <v>-1200</v>
      </c>
      <c r="J65" s="23"/>
    </row>
    <row r="66" spans="1:10" ht="28.5">
      <c r="A66" s="10" t="s">
        <v>116</v>
      </c>
      <c r="B66" s="10"/>
      <c r="C66" s="11">
        <v>-2000</v>
      </c>
      <c r="D66" s="11"/>
      <c r="F66" s="22" t="s">
        <v>67</v>
      </c>
      <c r="G66" s="14"/>
      <c r="H66" s="15">
        <v>-20000</v>
      </c>
      <c r="I66" s="15">
        <f t="shared" si="7"/>
        <v>-20000</v>
      </c>
      <c r="J66" s="23"/>
    </row>
    <row r="67" spans="1:10" ht="28.5">
      <c r="A67" s="10" t="s">
        <v>70</v>
      </c>
      <c r="B67" s="10"/>
      <c r="C67" s="11">
        <v>-2000</v>
      </c>
      <c r="D67" s="11">
        <v>-2000</v>
      </c>
      <c r="F67" s="22" t="s">
        <v>68</v>
      </c>
      <c r="G67" s="14"/>
      <c r="H67" s="15">
        <v>-2000</v>
      </c>
      <c r="I67" s="15">
        <f t="shared" si="7"/>
        <v>-2000</v>
      </c>
      <c r="J67" s="23"/>
    </row>
    <row r="68" spans="1:10" ht="28.5">
      <c r="A68" s="10" t="s">
        <v>69</v>
      </c>
      <c r="B68" s="10"/>
      <c r="C68" s="11">
        <v>-2000</v>
      </c>
      <c r="D68" s="11"/>
      <c r="F68" s="26" t="s">
        <v>69</v>
      </c>
      <c r="G68" s="14"/>
      <c r="H68" s="15"/>
      <c r="I68" s="15"/>
      <c r="J68" s="23" t="s">
        <v>113</v>
      </c>
    </row>
    <row r="69" spans="1:10" ht="28.5">
      <c r="A69" s="10" t="s">
        <v>72</v>
      </c>
      <c r="B69" s="10"/>
      <c r="C69" s="11">
        <v>-2000</v>
      </c>
      <c r="D69" s="11">
        <v>-2000</v>
      </c>
      <c r="F69" s="22" t="s">
        <v>70</v>
      </c>
      <c r="G69" s="14"/>
      <c r="H69" s="15">
        <v>-2000</v>
      </c>
      <c r="I69" s="15">
        <f t="shared" si="7"/>
        <v>-2000</v>
      </c>
      <c r="J69" s="23"/>
    </row>
    <row r="70" spans="1:10" ht="42.75">
      <c r="A70" s="10" t="s">
        <v>71</v>
      </c>
      <c r="B70" s="11">
        <v>2000</v>
      </c>
      <c r="C70" s="11">
        <v>-2000</v>
      </c>
      <c r="D70" s="10"/>
      <c r="F70" s="26" t="s">
        <v>71</v>
      </c>
      <c r="G70" s="14"/>
      <c r="H70" s="15"/>
      <c r="I70" s="15"/>
      <c r="J70" s="23" t="s">
        <v>113</v>
      </c>
    </row>
    <row r="71" spans="1:10" ht="28.5">
      <c r="A71" s="10" t="s">
        <v>73</v>
      </c>
      <c r="B71" s="10"/>
      <c r="C71" s="11">
        <v>-2000</v>
      </c>
      <c r="D71" s="11"/>
      <c r="F71" s="22" t="s">
        <v>72</v>
      </c>
      <c r="G71" s="14"/>
      <c r="H71" s="15">
        <v>-2000</v>
      </c>
      <c r="I71" s="15">
        <f t="shared" si="7"/>
        <v>-2000</v>
      </c>
      <c r="J71" s="23"/>
    </row>
    <row r="72" spans="1:10" ht="42.75">
      <c r="A72" s="10" t="s">
        <v>74</v>
      </c>
      <c r="B72" s="10"/>
      <c r="C72" s="10"/>
      <c r="D72" s="10"/>
      <c r="F72" s="25" t="s">
        <v>71</v>
      </c>
      <c r="G72" s="16"/>
      <c r="H72" s="15"/>
      <c r="I72" s="15"/>
      <c r="J72" s="23" t="s">
        <v>113</v>
      </c>
    </row>
    <row r="73" spans="1:10" ht="28.5">
      <c r="A73" s="10" t="s">
        <v>75</v>
      </c>
      <c r="B73" s="10"/>
      <c r="C73" s="11">
        <v>-225</v>
      </c>
      <c r="D73" s="11">
        <v>-225</v>
      </c>
      <c r="F73" s="22" t="s">
        <v>73</v>
      </c>
      <c r="G73" s="15">
        <v>2000</v>
      </c>
      <c r="H73" s="15"/>
      <c r="I73" s="15">
        <f t="shared" si="7"/>
        <v>2000</v>
      </c>
      <c r="J73" s="23" t="s">
        <v>117</v>
      </c>
    </row>
    <row r="74" spans="1:10">
      <c r="A74" s="10" t="s">
        <v>76</v>
      </c>
      <c r="B74" s="10"/>
      <c r="C74" s="11">
        <v>-180</v>
      </c>
      <c r="D74" s="11">
        <v>-180</v>
      </c>
      <c r="F74" s="25" t="s">
        <v>74</v>
      </c>
      <c r="G74" s="14"/>
      <c r="H74" s="14"/>
      <c r="I74" s="15"/>
      <c r="J74" s="23" t="s">
        <v>118</v>
      </c>
    </row>
    <row r="75" spans="1:10">
      <c r="A75" s="10" t="s">
        <v>77</v>
      </c>
      <c r="B75" s="10"/>
      <c r="C75" s="11">
        <v>-100</v>
      </c>
      <c r="D75" s="11">
        <v>-100</v>
      </c>
      <c r="F75" s="22" t="s">
        <v>75</v>
      </c>
      <c r="G75" s="14"/>
      <c r="H75" s="15">
        <v>-225</v>
      </c>
      <c r="I75" s="15">
        <f t="shared" si="7"/>
        <v>-225</v>
      </c>
      <c r="J75" s="23"/>
    </row>
    <row r="76" spans="1:10">
      <c r="A76" s="10" t="s">
        <v>78</v>
      </c>
      <c r="B76" s="10"/>
      <c r="C76" s="11">
        <v>-200</v>
      </c>
      <c r="D76" s="11">
        <v>-200</v>
      </c>
      <c r="F76" s="22" t="s">
        <v>76</v>
      </c>
      <c r="G76" s="14"/>
      <c r="H76" s="15">
        <v>-250</v>
      </c>
      <c r="I76" s="15">
        <f t="shared" si="7"/>
        <v>-250</v>
      </c>
      <c r="J76" s="23" t="s">
        <v>112</v>
      </c>
    </row>
    <row r="77" spans="1:10">
      <c r="A77" s="10" t="s">
        <v>79</v>
      </c>
      <c r="B77" s="10"/>
      <c r="C77" s="11">
        <v>-100</v>
      </c>
      <c r="D77" s="11">
        <v>-100</v>
      </c>
      <c r="F77" s="22" t="s">
        <v>77</v>
      </c>
      <c r="G77" s="14"/>
      <c r="H77" s="15">
        <v>-100</v>
      </c>
      <c r="I77" s="15">
        <f t="shared" si="7"/>
        <v>-100</v>
      </c>
      <c r="J77" s="23"/>
    </row>
    <row r="78" spans="1:10">
      <c r="A78" s="10" t="s">
        <v>80</v>
      </c>
      <c r="B78" s="11">
        <v>2000</v>
      </c>
      <c r="C78" s="11">
        <v>-41005</v>
      </c>
      <c r="D78" s="11">
        <f>SUM(D59:D77)</f>
        <v>-33005</v>
      </c>
      <c r="F78" s="22" t="s">
        <v>78</v>
      </c>
      <c r="G78" s="14"/>
      <c r="H78" s="15">
        <v>-300</v>
      </c>
      <c r="I78" s="15">
        <f t="shared" si="7"/>
        <v>-300</v>
      </c>
      <c r="J78" s="23"/>
    </row>
    <row r="79" spans="1:10">
      <c r="A79" s="8" t="s">
        <v>81</v>
      </c>
      <c r="B79" s="9" t="s">
        <v>3</v>
      </c>
      <c r="C79" s="9" t="s">
        <v>4</v>
      </c>
      <c r="D79" s="9" t="s">
        <v>5</v>
      </c>
      <c r="F79" s="22" t="s">
        <v>79</v>
      </c>
      <c r="G79" s="14"/>
      <c r="H79" s="15">
        <v>-100</v>
      </c>
      <c r="I79" s="15">
        <f t="shared" si="7"/>
        <v>-100</v>
      </c>
      <c r="J79" s="23"/>
    </row>
    <row r="80" spans="1:10">
      <c r="A80" s="10" t="s">
        <v>82</v>
      </c>
      <c r="B80" s="10"/>
      <c r="C80" s="11">
        <v>-450</v>
      </c>
      <c r="D80" s="11">
        <v>-450</v>
      </c>
      <c r="F80" s="22" t="s">
        <v>80</v>
      </c>
      <c r="G80" s="15">
        <f>SUM(G61:G79)</f>
        <v>2000</v>
      </c>
      <c r="H80" s="15">
        <f>SUM(H61:H79)</f>
        <v>-28175</v>
      </c>
      <c r="I80" s="15">
        <f t="shared" si="7"/>
        <v>-26175</v>
      </c>
      <c r="J80" s="23"/>
    </row>
    <row r="81" spans="1:10" ht="28.5">
      <c r="A81" s="10" t="s">
        <v>83</v>
      </c>
      <c r="B81" s="10"/>
      <c r="C81" s="11">
        <v>-300</v>
      </c>
      <c r="D81" s="11">
        <v>-300</v>
      </c>
      <c r="F81" s="24" t="s">
        <v>81</v>
      </c>
      <c r="G81" s="13" t="s">
        <v>3</v>
      </c>
      <c r="H81" s="13" t="s">
        <v>4</v>
      </c>
      <c r="I81" s="13" t="s">
        <v>5</v>
      </c>
      <c r="J81" s="23"/>
    </row>
    <row r="82" spans="1:10">
      <c r="A82" s="10" t="s">
        <v>84</v>
      </c>
      <c r="B82" s="10"/>
      <c r="C82" s="11">
        <v>-750</v>
      </c>
      <c r="D82" s="11">
        <v>-750</v>
      </c>
      <c r="F82" s="22" t="s">
        <v>82</v>
      </c>
      <c r="G82" s="14"/>
      <c r="H82" s="15">
        <v>-450</v>
      </c>
      <c r="I82" s="15">
        <f t="shared" si="7"/>
        <v>-450</v>
      </c>
      <c r="J82" s="23"/>
    </row>
    <row r="83" spans="1:10">
      <c r="A83" s="8" t="s">
        <v>85</v>
      </c>
      <c r="B83" s="9" t="s">
        <v>3</v>
      </c>
      <c r="C83" s="9" t="s">
        <v>4</v>
      </c>
      <c r="D83" s="9" t="s">
        <v>5</v>
      </c>
      <c r="F83" s="22" t="s">
        <v>83</v>
      </c>
      <c r="G83" s="14"/>
      <c r="H83" s="15">
        <v>-300</v>
      </c>
      <c r="I83" s="15">
        <f t="shared" si="7"/>
        <v>-300</v>
      </c>
      <c r="J83" s="23"/>
    </row>
    <row r="84" spans="1:10">
      <c r="A84" s="10" t="s">
        <v>86</v>
      </c>
      <c r="B84" s="10"/>
      <c r="C84" s="11">
        <v>-550</v>
      </c>
      <c r="D84" s="11">
        <v>-550</v>
      </c>
      <c r="F84" s="22" t="s">
        <v>84</v>
      </c>
      <c r="G84" s="15">
        <f>SUM(G82:G83)</f>
        <v>0</v>
      </c>
      <c r="H84" s="15">
        <f>SUM(H82:H83)</f>
        <v>-750</v>
      </c>
      <c r="I84" s="15">
        <f t="shared" si="7"/>
        <v>-750</v>
      </c>
      <c r="J84" s="23"/>
    </row>
    <row r="85" spans="1:10" ht="28.5">
      <c r="A85" s="10" t="s">
        <v>87</v>
      </c>
      <c r="B85" s="10"/>
      <c r="C85" s="11">
        <v>-150</v>
      </c>
      <c r="D85" s="11">
        <v>-150</v>
      </c>
      <c r="F85" s="24" t="s">
        <v>85</v>
      </c>
      <c r="G85" s="13" t="s">
        <v>3</v>
      </c>
      <c r="H85" s="13" t="s">
        <v>4</v>
      </c>
      <c r="I85" s="13" t="s">
        <v>5</v>
      </c>
      <c r="J85" s="23"/>
    </row>
    <row r="86" spans="1:10">
      <c r="A86" s="10" t="s">
        <v>88</v>
      </c>
      <c r="B86" s="10"/>
      <c r="C86" s="11">
        <v>-280</v>
      </c>
      <c r="D86" s="11">
        <v>-280</v>
      </c>
      <c r="F86" s="27" t="s">
        <v>86</v>
      </c>
      <c r="G86" s="17"/>
      <c r="H86" s="18">
        <v>-550</v>
      </c>
      <c r="I86" s="18">
        <f t="shared" si="7"/>
        <v>-550</v>
      </c>
      <c r="J86" s="23"/>
    </row>
    <row r="87" spans="1:10">
      <c r="A87" s="10" t="s">
        <v>89</v>
      </c>
      <c r="B87" s="10"/>
      <c r="C87" s="11">
        <v>-980</v>
      </c>
      <c r="D87" s="11">
        <v>-980</v>
      </c>
      <c r="F87" s="27" t="s">
        <v>87</v>
      </c>
      <c r="G87" s="17"/>
      <c r="H87" s="18">
        <v>-150</v>
      </c>
      <c r="I87" s="18">
        <f t="shared" si="7"/>
        <v>-150</v>
      </c>
      <c r="J87" s="23"/>
    </row>
    <row r="88" spans="1:10">
      <c r="A88" s="10"/>
      <c r="B88" s="11">
        <f>B87+B82+B78+B57+B44+B38+B19+B16+B8</f>
        <v>73000</v>
      </c>
      <c r="C88" s="11">
        <f>C87+C82+C78+C57+C44+C38+C19+C16+C8</f>
        <v>-97241</v>
      </c>
      <c r="D88" s="11">
        <f>D87+D82+D78+D57+D44+D38+D19+D16+D8</f>
        <v>-18241</v>
      </c>
      <c r="F88" s="27" t="s">
        <v>88</v>
      </c>
      <c r="G88" s="17"/>
      <c r="H88" s="18">
        <v>-280</v>
      </c>
      <c r="I88" s="18">
        <f t="shared" si="7"/>
        <v>-280</v>
      </c>
      <c r="J88" s="23"/>
    </row>
    <row r="89" spans="1:10">
      <c r="A89" s="34"/>
      <c r="B89" s="34"/>
      <c r="C89" s="34"/>
      <c r="D89" s="34"/>
      <c r="F89" s="22" t="s">
        <v>89</v>
      </c>
      <c r="G89" s="15">
        <f>SUM(G86:G88)</f>
        <v>0</v>
      </c>
      <c r="H89" s="15">
        <f>SUM(H86:H88)</f>
        <v>-980</v>
      </c>
      <c r="I89" s="15">
        <f t="shared" si="7"/>
        <v>-980</v>
      </c>
      <c r="J89" s="23"/>
    </row>
    <row r="90" spans="1:10" ht="14.65" thickBot="1">
      <c r="F90" s="28" t="s">
        <v>90</v>
      </c>
      <c r="G90" s="29">
        <f>G89+G84+G80+G59+G46+G39+G19+G16+G8</f>
        <v>113050</v>
      </c>
      <c r="H90" s="29">
        <f>H89+H84+H80+H59+H46+H39+H19+H16+H8</f>
        <v>-126787</v>
      </c>
      <c r="I90" s="30">
        <f>I89+I84+I80+I59+I46+I39+I19+I16+I8</f>
        <v>-13737</v>
      </c>
      <c r="J90" s="31" t="s">
        <v>119</v>
      </c>
    </row>
    <row r="91" spans="1:10">
      <c r="H91" s="3"/>
    </row>
    <row r="93" spans="1:10" ht="28.5">
      <c r="H93" s="2" t="s">
        <v>120</v>
      </c>
      <c r="I93" s="4">
        <f>43300-4000</f>
        <v>39300</v>
      </c>
    </row>
    <row r="94" spans="1:10" ht="28.5">
      <c r="H94" s="2" t="s">
        <v>121</v>
      </c>
      <c r="I94" s="4">
        <v>-18000</v>
      </c>
    </row>
    <row r="95" spans="1:10" ht="28.5">
      <c r="H95" s="2" t="s">
        <v>122</v>
      </c>
      <c r="I95" s="4">
        <v>-4000</v>
      </c>
    </row>
    <row r="96" spans="1:10">
      <c r="I96" s="7">
        <f>SUM(I93:I95)*-1</f>
        <v>-17300</v>
      </c>
      <c r="J96" s="2" t="s">
        <v>123</v>
      </c>
    </row>
    <row r="98" spans="6:7">
      <c r="F98" t="s">
        <v>124</v>
      </c>
      <c r="G98" s="4">
        <v>58735.02</v>
      </c>
    </row>
    <row r="99" spans="6:7">
      <c r="F99" t="s">
        <v>125</v>
      </c>
      <c r="G99" s="3">
        <f>G98-I93</f>
        <v>19435.019999999997</v>
      </c>
    </row>
  </sheetData>
  <autoFilter ref="A1:J91" xr:uid="{00000000-0009-0000-0000-000000000000}"/>
  <mergeCells count="5">
    <mergeCell ref="A89:D89"/>
    <mergeCell ref="F2:I2"/>
    <mergeCell ref="F3:I3"/>
    <mergeCell ref="A2:D2"/>
    <mergeCell ref="A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2"/>
  <sheetViews>
    <sheetView topLeftCell="A73" workbookViewId="0">
      <selection activeCell="B94" sqref="B94"/>
    </sheetView>
  </sheetViews>
  <sheetFormatPr defaultRowHeight="14.25"/>
  <cols>
    <col min="1" max="1" width="36.28515625" bestFit="1" customWidth="1"/>
    <col min="2" max="6" width="14.85546875" customWidth="1"/>
    <col min="7" max="7" width="37.28515625" customWidth="1"/>
    <col min="8" max="12" width="14.85546875" customWidth="1"/>
  </cols>
  <sheetData>
    <row r="1" spans="1:11">
      <c r="A1" s="33" t="s">
        <v>91</v>
      </c>
    </row>
    <row r="2" spans="1:11" ht="28.5">
      <c r="A2" s="1" t="s">
        <v>126</v>
      </c>
    </row>
    <row r="3" spans="1:11">
      <c r="A3" s="35"/>
    </row>
    <row r="4" spans="1:11">
      <c r="A4" s="35"/>
      <c r="B4" s="12" t="s">
        <v>127</v>
      </c>
      <c r="C4" s="12"/>
      <c r="D4" s="12"/>
      <c r="E4" s="12"/>
      <c r="F4" s="12"/>
      <c r="G4" s="12" t="s">
        <v>128</v>
      </c>
    </row>
    <row r="5" spans="1:11">
      <c r="A5" s="2"/>
      <c r="B5" t="s">
        <v>129</v>
      </c>
      <c r="G5" t="s">
        <v>130</v>
      </c>
    </row>
    <row r="6" spans="1:11" ht="28.5">
      <c r="A6" s="5" t="s">
        <v>2</v>
      </c>
      <c r="B6" s="6" t="s">
        <v>131</v>
      </c>
      <c r="C6" s="6" t="s">
        <v>3</v>
      </c>
      <c r="D6" s="6" t="s">
        <v>132</v>
      </c>
      <c r="E6" s="6" t="s">
        <v>4</v>
      </c>
      <c r="G6" s="5" t="s">
        <v>2</v>
      </c>
      <c r="H6" s="6" t="s">
        <v>131</v>
      </c>
      <c r="I6" s="6" t="s">
        <v>3</v>
      </c>
      <c r="J6" s="6" t="s">
        <v>132</v>
      </c>
      <c r="K6" s="6" t="s">
        <v>4</v>
      </c>
    </row>
    <row r="7" spans="1:11">
      <c r="A7" s="2" t="s">
        <v>6</v>
      </c>
      <c r="B7" s="4">
        <v>6550</v>
      </c>
      <c r="C7" s="4">
        <v>9000</v>
      </c>
      <c r="D7" s="2" t="s">
        <v>94</v>
      </c>
      <c r="E7" s="2" t="s">
        <v>94</v>
      </c>
      <c r="G7" s="2" t="s">
        <v>6</v>
      </c>
      <c r="H7" s="4">
        <v>7334</v>
      </c>
      <c r="I7" s="4">
        <v>9000</v>
      </c>
      <c r="J7" s="2" t="s">
        <v>94</v>
      </c>
      <c r="K7" s="2" t="s">
        <v>94</v>
      </c>
    </row>
    <row r="8" spans="1:11">
      <c r="A8" s="2" t="s">
        <v>7</v>
      </c>
      <c r="B8" s="2" t="s">
        <v>94</v>
      </c>
      <c r="C8" s="2" t="s">
        <v>94</v>
      </c>
      <c r="D8" s="4">
        <v>-3933</v>
      </c>
      <c r="E8" s="4">
        <v>-6500</v>
      </c>
      <c r="G8" s="2" t="s">
        <v>7</v>
      </c>
      <c r="H8" s="2" t="s">
        <v>94</v>
      </c>
      <c r="I8" s="2" t="s">
        <v>94</v>
      </c>
      <c r="J8" s="4">
        <v>-4491</v>
      </c>
      <c r="K8" s="4">
        <v>-6500</v>
      </c>
    </row>
    <row r="9" spans="1:11">
      <c r="A9" s="2" t="s">
        <v>8</v>
      </c>
      <c r="B9" s="2" t="s">
        <v>94</v>
      </c>
      <c r="C9" s="2" t="s">
        <v>94</v>
      </c>
      <c r="D9" s="2" t="s">
        <v>94</v>
      </c>
      <c r="E9" s="4">
        <v>-275</v>
      </c>
      <c r="G9" s="2" t="s">
        <v>8</v>
      </c>
      <c r="H9" s="2" t="s">
        <v>94</v>
      </c>
      <c r="I9" s="2" t="s">
        <v>94</v>
      </c>
      <c r="J9" s="2" t="s">
        <v>94</v>
      </c>
      <c r="K9" s="4">
        <v>-125</v>
      </c>
    </row>
    <row r="10" spans="1:11">
      <c r="A10" s="2"/>
      <c r="B10" s="4"/>
      <c r="C10" s="4"/>
      <c r="D10" s="4"/>
      <c r="E10" s="4"/>
      <c r="G10" s="2"/>
      <c r="H10" s="4"/>
      <c r="I10" s="4"/>
      <c r="J10" s="4"/>
      <c r="K10" s="4"/>
    </row>
    <row r="11" spans="1:11" ht="28.5">
      <c r="A11" s="5" t="s">
        <v>10</v>
      </c>
      <c r="B11" s="6" t="s">
        <v>131</v>
      </c>
      <c r="C11" s="6" t="s">
        <v>3</v>
      </c>
      <c r="D11" s="6" t="s">
        <v>132</v>
      </c>
      <c r="E11" s="6" t="s">
        <v>4</v>
      </c>
      <c r="G11" s="5" t="s">
        <v>10</v>
      </c>
      <c r="H11" s="6" t="s">
        <v>131</v>
      </c>
      <c r="I11" s="6" t="s">
        <v>3</v>
      </c>
      <c r="J11" s="6" t="s">
        <v>132</v>
      </c>
      <c r="K11" s="6" t="s">
        <v>4</v>
      </c>
    </row>
    <row r="12" spans="1:11">
      <c r="A12" s="2" t="s">
        <v>11</v>
      </c>
      <c r="B12" s="4">
        <v>1250</v>
      </c>
      <c r="C12" s="4">
        <v>1000</v>
      </c>
      <c r="D12" s="2" t="s">
        <v>94</v>
      </c>
      <c r="E12" s="2" t="s">
        <v>94</v>
      </c>
      <c r="G12" s="2" t="s">
        <v>11</v>
      </c>
      <c r="H12" s="4">
        <v>750</v>
      </c>
      <c r="I12" s="4">
        <v>1500</v>
      </c>
      <c r="J12" s="2" t="s">
        <v>94</v>
      </c>
      <c r="K12" s="2" t="s">
        <v>94</v>
      </c>
    </row>
    <row r="13" spans="1:11">
      <c r="A13" s="2" t="s">
        <v>12</v>
      </c>
      <c r="B13" s="4">
        <v>11606.8</v>
      </c>
      <c r="C13" s="4">
        <v>11000</v>
      </c>
      <c r="D13" s="2" t="s">
        <v>94</v>
      </c>
      <c r="E13" s="2" t="s">
        <v>94</v>
      </c>
      <c r="G13" s="2" t="s">
        <v>12</v>
      </c>
      <c r="H13" s="4">
        <v>13758.92</v>
      </c>
      <c r="I13" s="4">
        <v>10000</v>
      </c>
      <c r="J13" s="2" t="s">
        <v>94</v>
      </c>
      <c r="K13" s="2" t="s">
        <v>94</v>
      </c>
    </row>
    <row r="14" spans="1:11">
      <c r="A14" s="2" t="s">
        <v>13</v>
      </c>
      <c r="B14" s="2" t="s">
        <v>94</v>
      </c>
      <c r="C14" s="2" t="s">
        <v>94</v>
      </c>
      <c r="D14" s="2" t="s">
        <v>94</v>
      </c>
      <c r="E14" s="2" t="s">
        <v>94</v>
      </c>
      <c r="G14" s="2" t="s">
        <v>13</v>
      </c>
      <c r="H14" s="4">
        <v>98.22</v>
      </c>
      <c r="I14" s="2" t="s">
        <v>94</v>
      </c>
      <c r="J14" s="2" t="s">
        <v>94</v>
      </c>
      <c r="K14" s="2" t="s">
        <v>94</v>
      </c>
    </row>
    <row r="15" spans="1:11" ht="28.5">
      <c r="A15" s="2" t="s">
        <v>14</v>
      </c>
      <c r="B15" s="4">
        <v>10450.719999999999</v>
      </c>
      <c r="C15" s="4">
        <v>16000</v>
      </c>
      <c r="D15" s="4">
        <v>-900</v>
      </c>
      <c r="E15" s="4">
        <v>-150</v>
      </c>
      <c r="G15" s="2" t="s">
        <v>14</v>
      </c>
      <c r="H15" s="4">
        <v>11661</v>
      </c>
      <c r="I15" s="4">
        <v>16000</v>
      </c>
      <c r="J15" s="2" t="s">
        <v>94</v>
      </c>
      <c r="K15" s="2" t="s">
        <v>94</v>
      </c>
    </row>
    <row r="16" spans="1:11">
      <c r="A16" s="2" t="s">
        <v>96</v>
      </c>
      <c r="B16" s="4">
        <v>165.42</v>
      </c>
      <c r="C16" s="4">
        <v>400</v>
      </c>
      <c r="D16" s="2" t="s">
        <v>94</v>
      </c>
      <c r="E16" s="2" t="s">
        <v>94</v>
      </c>
      <c r="G16" s="2" t="s">
        <v>96</v>
      </c>
      <c r="H16" s="4">
        <v>1292.8900000000001</v>
      </c>
      <c r="I16" s="4">
        <v>500</v>
      </c>
      <c r="J16" s="2" t="s">
        <v>94</v>
      </c>
      <c r="K16" s="2" t="s">
        <v>94</v>
      </c>
    </row>
    <row r="17" spans="1:12">
      <c r="A17" s="2" t="s">
        <v>16</v>
      </c>
      <c r="B17" s="4">
        <v>1315</v>
      </c>
      <c r="C17" s="4">
        <v>2000</v>
      </c>
      <c r="D17" s="4">
        <v>-490</v>
      </c>
      <c r="E17" s="4">
        <v>-1000</v>
      </c>
      <c r="G17" s="2" t="s">
        <v>16</v>
      </c>
      <c r="H17" s="4">
        <v>1890</v>
      </c>
      <c r="I17" s="4">
        <v>2000</v>
      </c>
      <c r="J17" s="4">
        <v>-966</v>
      </c>
      <c r="K17" s="4">
        <v>-1000</v>
      </c>
    </row>
    <row r="18" spans="1:12">
      <c r="A18" s="2"/>
      <c r="B18" s="4"/>
      <c r="C18" s="4"/>
      <c r="D18" s="4"/>
      <c r="E18" s="4"/>
      <c r="G18" s="2"/>
      <c r="H18" s="4"/>
      <c r="I18" s="4"/>
      <c r="J18" s="4"/>
      <c r="K18" s="4"/>
    </row>
    <row r="19" spans="1:12" ht="28.5">
      <c r="A19" s="5" t="s">
        <v>18</v>
      </c>
      <c r="B19" s="6" t="s">
        <v>131</v>
      </c>
      <c r="C19" s="6" t="s">
        <v>3</v>
      </c>
      <c r="D19" s="6" t="s">
        <v>132</v>
      </c>
      <c r="E19" s="6" t="s">
        <v>4</v>
      </c>
      <c r="G19" s="5" t="s">
        <v>18</v>
      </c>
      <c r="H19" s="6" t="s">
        <v>131</v>
      </c>
      <c r="I19" s="6" t="s">
        <v>3</v>
      </c>
      <c r="J19" s="6" t="s">
        <v>132</v>
      </c>
      <c r="K19" s="6" t="s">
        <v>4</v>
      </c>
    </row>
    <row r="20" spans="1:12">
      <c r="A20" s="2" t="s">
        <v>19</v>
      </c>
      <c r="B20" s="4">
        <v>1579.97</v>
      </c>
      <c r="C20" s="4">
        <v>1600</v>
      </c>
      <c r="D20" s="4">
        <v>-1732.57</v>
      </c>
      <c r="E20" s="4">
        <v>-1600</v>
      </c>
      <c r="G20" s="2" t="s">
        <v>19</v>
      </c>
      <c r="H20" s="4">
        <v>1111.07</v>
      </c>
      <c r="I20" s="4">
        <v>1600</v>
      </c>
      <c r="J20" s="4">
        <v>-1103.81</v>
      </c>
      <c r="K20" s="4">
        <v>-1600</v>
      </c>
    </row>
    <row r="21" spans="1:12">
      <c r="A21" s="2"/>
      <c r="B21" s="4"/>
      <c r="C21" s="4"/>
      <c r="D21" s="4"/>
      <c r="E21" s="4"/>
      <c r="G21" s="2"/>
      <c r="H21" s="4"/>
      <c r="I21" s="4"/>
      <c r="J21" s="4"/>
      <c r="K21" s="4"/>
    </row>
    <row r="22" spans="1:12" ht="28.5">
      <c r="A22" s="5" t="s">
        <v>21</v>
      </c>
      <c r="B22" s="6" t="s">
        <v>131</v>
      </c>
      <c r="C22" s="6" t="s">
        <v>3</v>
      </c>
      <c r="D22" s="6" t="s">
        <v>132</v>
      </c>
      <c r="E22" s="6" t="s">
        <v>4</v>
      </c>
      <c r="G22" s="5" t="s">
        <v>21</v>
      </c>
      <c r="H22" s="6" t="s">
        <v>131</v>
      </c>
      <c r="I22" s="6" t="s">
        <v>3</v>
      </c>
      <c r="J22" s="6" t="s">
        <v>132</v>
      </c>
      <c r="K22" s="6" t="s">
        <v>4</v>
      </c>
    </row>
    <row r="23" spans="1:12">
      <c r="A23" s="2" t="s">
        <v>22</v>
      </c>
      <c r="B23" s="2" t="s">
        <v>94</v>
      </c>
      <c r="C23" s="2" t="s">
        <v>94</v>
      </c>
      <c r="D23" s="4">
        <v>-196.16</v>
      </c>
      <c r="E23" s="4">
        <v>-200</v>
      </c>
      <c r="G23" s="2" t="s">
        <v>22</v>
      </c>
      <c r="H23" s="2" t="s">
        <v>94</v>
      </c>
      <c r="I23" s="2" t="s">
        <v>94</v>
      </c>
      <c r="J23" s="2" t="s">
        <v>94</v>
      </c>
      <c r="K23" s="4">
        <v>-200</v>
      </c>
    </row>
    <row r="24" spans="1:12">
      <c r="A24" s="2" t="s">
        <v>23</v>
      </c>
      <c r="B24" s="4">
        <v>8747.4</v>
      </c>
      <c r="C24" s="4">
        <v>4000</v>
      </c>
      <c r="D24" s="4">
        <v>-1930.02</v>
      </c>
      <c r="E24" s="4">
        <v>-4000</v>
      </c>
      <c r="G24" s="2" t="s">
        <v>23</v>
      </c>
      <c r="H24" s="4">
        <v>3260</v>
      </c>
      <c r="I24" s="4">
        <v>4000</v>
      </c>
      <c r="J24" s="4">
        <v>-3260</v>
      </c>
      <c r="K24" s="4">
        <v>-4000</v>
      </c>
    </row>
    <row r="25" spans="1:12">
      <c r="A25" s="2" t="s">
        <v>24</v>
      </c>
      <c r="B25" s="4">
        <v>23565</v>
      </c>
      <c r="C25" s="4">
        <v>17500</v>
      </c>
      <c r="D25" s="4">
        <v>-3046.14</v>
      </c>
      <c r="E25" s="4">
        <v>-2000</v>
      </c>
      <c r="G25" s="2" t="s">
        <v>24</v>
      </c>
      <c r="H25" s="4">
        <v>17538.330000000002</v>
      </c>
      <c r="I25" s="4">
        <v>17500</v>
      </c>
      <c r="J25" s="4">
        <v>-2045.36</v>
      </c>
      <c r="K25" s="4">
        <v>-1600</v>
      </c>
    </row>
    <row r="26" spans="1:12">
      <c r="A26" s="2" t="s">
        <v>25</v>
      </c>
      <c r="B26" s="2" t="s">
        <v>94</v>
      </c>
      <c r="C26" s="2" t="s">
        <v>94</v>
      </c>
      <c r="D26" s="4">
        <v>-45.41</v>
      </c>
      <c r="E26" s="4">
        <v>-2400</v>
      </c>
      <c r="G26" s="2" t="s">
        <v>25</v>
      </c>
      <c r="H26" s="2" t="s">
        <v>94</v>
      </c>
      <c r="I26" s="2" t="s">
        <v>94</v>
      </c>
      <c r="J26" s="4">
        <v>-201.45</v>
      </c>
      <c r="K26" s="4">
        <v>-500</v>
      </c>
    </row>
    <row r="27" spans="1:12" ht="28.5">
      <c r="A27" s="2" t="s">
        <v>26</v>
      </c>
      <c r="B27" s="2" t="s">
        <v>94</v>
      </c>
      <c r="C27" s="2" t="s">
        <v>94</v>
      </c>
      <c r="D27" s="4">
        <v>-804.85</v>
      </c>
      <c r="E27" s="4">
        <v>-1499</v>
      </c>
      <c r="G27" s="2" t="s">
        <v>26</v>
      </c>
      <c r="H27" s="2" t="s">
        <v>94</v>
      </c>
      <c r="I27" s="2" t="s">
        <v>94</v>
      </c>
      <c r="J27" s="2" t="s">
        <v>94</v>
      </c>
      <c r="K27" s="4">
        <v>-500</v>
      </c>
    </row>
    <row r="28" spans="1:12">
      <c r="A28" s="2" t="s">
        <v>28</v>
      </c>
      <c r="B28" s="2" t="s">
        <v>94</v>
      </c>
      <c r="C28" s="2" t="s">
        <v>94</v>
      </c>
      <c r="D28" s="2" t="s">
        <v>94</v>
      </c>
      <c r="E28" s="4">
        <v>-200</v>
      </c>
      <c r="G28" s="2" t="s">
        <v>28</v>
      </c>
      <c r="H28" s="2" t="s">
        <v>94</v>
      </c>
      <c r="I28" s="2" t="s">
        <v>94</v>
      </c>
      <c r="J28" s="2" t="s">
        <v>94</v>
      </c>
      <c r="K28" s="4">
        <v>-200</v>
      </c>
    </row>
    <row r="29" spans="1:12">
      <c r="A29" s="2" t="s">
        <v>29</v>
      </c>
      <c r="B29" s="2" t="s">
        <v>94</v>
      </c>
      <c r="C29" s="2" t="s">
        <v>94</v>
      </c>
      <c r="D29" s="4">
        <v>-1500</v>
      </c>
      <c r="E29" s="4">
        <v>-1500</v>
      </c>
      <c r="G29" s="2" t="s">
        <v>29</v>
      </c>
      <c r="H29" s="2" t="s">
        <v>94</v>
      </c>
      <c r="I29" s="2" t="s">
        <v>94</v>
      </c>
      <c r="J29" s="4">
        <v>-1500</v>
      </c>
      <c r="K29" s="4">
        <v>-1500</v>
      </c>
    </row>
    <row r="30" spans="1:12">
      <c r="A30" s="2" t="s">
        <v>30</v>
      </c>
      <c r="B30" s="2" t="s">
        <v>94</v>
      </c>
      <c r="C30" s="2" t="s">
        <v>94</v>
      </c>
      <c r="D30" s="4">
        <v>-3600</v>
      </c>
      <c r="E30" s="4">
        <v>-3600</v>
      </c>
      <c r="G30" s="2" t="s">
        <v>30</v>
      </c>
      <c r="H30" s="2" t="s">
        <v>94</v>
      </c>
      <c r="I30" s="2" t="s">
        <v>94</v>
      </c>
      <c r="J30" s="4">
        <v>-2300</v>
      </c>
      <c r="K30" s="4">
        <v>-2300</v>
      </c>
    </row>
    <row r="31" spans="1:12">
      <c r="A31" s="2" t="s">
        <v>31</v>
      </c>
      <c r="B31" s="4">
        <v>1499.61</v>
      </c>
      <c r="C31" s="4">
        <v>4000</v>
      </c>
      <c r="D31" s="2" t="s">
        <v>94</v>
      </c>
      <c r="E31" s="4">
        <v>-1000</v>
      </c>
      <c r="G31" s="2" t="s">
        <v>31</v>
      </c>
      <c r="H31" s="4">
        <v>3350</v>
      </c>
      <c r="I31" s="4">
        <v>4000</v>
      </c>
      <c r="J31" s="4">
        <v>-1321</v>
      </c>
      <c r="K31" s="4">
        <v>-1000</v>
      </c>
      <c r="L31" s="3">
        <f>H31+J31</f>
        <v>2029</v>
      </c>
    </row>
    <row r="32" spans="1:12">
      <c r="A32" s="2" t="s">
        <v>32</v>
      </c>
      <c r="B32" s="2" t="s">
        <v>94</v>
      </c>
      <c r="C32" s="2" t="s">
        <v>94</v>
      </c>
      <c r="D32" s="2" t="s">
        <v>94</v>
      </c>
      <c r="E32" s="2" t="s">
        <v>94</v>
      </c>
      <c r="G32" s="2" t="s">
        <v>32</v>
      </c>
      <c r="H32" s="2" t="s">
        <v>94</v>
      </c>
      <c r="I32" s="2" t="s">
        <v>94</v>
      </c>
      <c r="J32" s="2" t="s">
        <v>94</v>
      </c>
      <c r="K32" s="4">
        <v>-50</v>
      </c>
    </row>
    <row r="33" spans="1:11">
      <c r="A33" s="2" t="s">
        <v>33</v>
      </c>
      <c r="B33" s="2" t="s">
        <v>94</v>
      </c>
      <c r="C33" s="2" t="s">
        <v>94</v>
      </c>
      <c r="D33" s="2" t="s">
        <v>94</v>
      </c>
      <c r="E33" s="4">
        <v>-400</v>
      </c>
      <c r="G33" s="2" t="s">
        <v>33</v>
      </c>
      <c r="H33" s="2" t="s">
        <v>94</v>
      </c>
      <c r="I33" s="2" t="s">
        <v>94</v>
      </c>
      <c r="J33" s="4">
        <v>-398.19</v>
      </c>
      <c r="K33" s="4">
        <v>-400</v>
      </c>
    </row>
    <row r="34" spans="1:11">
      <c r="A34" s="2" t="s">
        <v>34</v>
      </c>
      <c r="B34" s="2" t="s">
        <v>94</v>
      </c>
      <c r="C34" s="2" t="s">
        <v>94</v>
      </c>
      <c r="D34" s="2" t="s">
        <v>94</v>
      </c>
      <c r="E34" s="4">
        <v>-200</v>
      </c>
      <c r="G34" s="2" t="s">
        <v>34</v>
      </c>
      <c r="H34" s="2" t="s">
        <v>94</v>
      </c>
      <c r="I34" s="2" t="s">
        <v>94</v>
      </c>
      <c r="J34" s="4">
        <v>-62.13</v>
      </c>
      <c r="K34" s="4">
        <v>-25</v>
      </c>
    </row>
    <row r="35" spans="1:11">
      <c r="A35" s="2" t="s">
        <v>35</v>
      </c>
      <c r="B35" s="4">
        <v>250</v>
      </c>
      <c r="C35" s="4">
        <v>500</v>
      </c>
      <c r="D35" s="4">
        <v>-760.33</v>
      </c>
      <c r="E35" s="4">
        <v>-4000</v>
      </c>
      <c r="G35" s="2" t="s">
        <v>35</v>
      </c>
      <c r="H35" s="4">
        <v>1000</v>
      </c>
      <c r="I35" s="4">
        <v>1000</v>
      </c>
      <c r="J35" s="4">
        <v>-4500</v>
      </c>
      <c r="K35" s="4">
        <v>-4500</v>
      </c>
    </row>
    <row r="36" spans="1:11">
      <c r="A36" s="2" t="s">
        <v>105</v>
      </c>
      <c r="B36" s="2" t="s">
        <v>94</v>
      </c>
      <c r="C36" s="2" t="s">
        <v>94</v>
      </c>
      <c r="D36" s="2" t="s">
        <v>94</v>
      </c>
      <c r="E36" s="4">
        <v>-600</v>
      </c>
      <c r="G36" s="2" t="s">
        <v>105</v>
      </c>
      <c r="H36" s="2" t="s">
        <v>94</v>
      </c>
      <c r="I36" s="2" t="s">
        <v>94</v>
      </c>
      <c r="J36" s="4">
        <v>-600</v>
      </c>
      <c r="K36" s="4">
        <v>-600</v>
      </c>
    </row>
    <row r="37" spans="1:11">
      <c r="A37" s="2" t="s">
        <v>37</v>
      </c>
      <c r="B37" s="2" t="s">
        <v>94</v>
      </c>
      <c r="C37" s="2" t="s">
        <v>94</v>
      </c>
      <c r="D37" s="4">
        <v>-133</v>
      </c>
      <c r="E37" s="4">
        <v>-120</v>
      </c>
      <c r="G37" s="2" t="s">
        <v>37</v>
      </c>
      <c r="H37" s="2" t="s">
        <v>94</v>
      </c>
      <c r="I37" s="2" t="s">
        <v>94</v>
      </c>
      <c r="J37" s="4">
        <v>-120</v>
      </c>
      <c r="K37" s="4">
        <v>-120</v>
      </c>
    </row>
    <row r="38" spans="1:11">
      <c r="A38" s="2" t="s">
        <v>38</v>
      </c>
      <c r="B38" s="2" t="s">
        <v>94</v>
      </c>
      <c r="C38" s="2" t="s">
        <v>94</v>
      </c>
      <c r="D38" s="2" t="s">
        <v>94</v>
      </c>
      <c r="E38" s="4">
        <v>-250</v>
      </c>
      <c r="G38" s="2" t="s">
        <v>38</v>
      </c>
      <c r="H38" s="2" t="s">
        <v>94</v>
      </c>
      <c r="I38" s="2" t="s">
        <v>94</v>
      </c>
      <c r="J38" s="4">
        <v>-32.9</v>
      </c>
      <c r="K38" s="4">
        <v>-250</v>
      </c>
    </row>
    <row r="39" spans="1:11">
      <c r="A39" s="2" t="s">
        <v>107</v>
      </c>
      <c r="B39" s="2" t="s">
        <v>94</v>
      </c>
      <c r="C39" s="2" t="s">
        <v>94</v>
      </c>
      <c r="D39" s="4">
        <v>-135.72</v>
      </c>
      <c r="E39" s="4">
        <v>-300</v>
      </c>
      <c r="G39" s="2" t="s">
        <v>107</v>
      </c>
      <c r="H39" s="2" t="s">
        <v>94</v>
      </c>
      <c r="I39" s="2" t="s">
        <v>94</v>
      </c>
      <c r="J39" s="2" t="s">
        <v>94</v>
      </c>
      <c r="K39" s="4">
        <v>-300</v>
      </c>
    </row>
    <row r="40" spans="1:11">
      <c r="A40" s="2" t="s">
        <v>40</v>
      </c>
      <c r="B40" s="4">
        <v>34062.01</v>
      </c>
      <c r="C40" s="4">
        <v>26000</v>
      </c>
      <c r="D40" s="4">
        <v>-12151.63</v>
      </c>
      <c r="E40" s="4">
        <v>-22269</v>
      </c>
      <c r="G40" s="2" t="s">
        <v>40</v>
      </c>
      <c r="H40" s="4">
        <v>25148.33</v>
      </c>
      <c r="I40" s="4">
        <v>26500</v>
      </c>
      <c r="J40" s="4">
        <v>-16341.03</v>
      </c>
      <c r="K40" s="4">
        <v>-18045</v>
      </c>
    </row>
    <row r="41" spans="1:11" ht="28.5">
      <c r="A41" s="5" t="s">
        <v>41</v>
      </c>
      <c r="B41" s="6" t="s">
        <v>131</v>
      </c>
      <c r="C41" s="6" t="s">
        <v>3</v>
      </c>
      <c r="D41" s="6" t="s">
        <v>132</v>
      </c>
      <c r="E41" s="6" t="s">
        <v>4</v>
      </c>
      <c r="G41" s="5" t="s">
        <v>41</v>
      </c>
      <c r="H41" s="6" t="s">
        <v>131</v>
      </c>
      <c r="I41" s="6" t="s">
        <v>3</v>
      </c>
      <c r="J41" s="6" t="s">
        <v>132</v>
      </c>
      <c r="K41" s="6" t="s">
        <v>4</v>
      </c>
    </row>
    <row r="42" spans="1:11">
      <c r="A42" s="2" t="s">
        <v>42</v>
      </c>
      <c r="B42" s="4">
        <v>6503.59</v>
      </c>
      <c r="C42" s="4">
        <v>4000</v>
      </c>
      <c r="D42" s="4">
        <v>-5309.99</v>
      </c>
      <c r="E42" s="4">
        <v>-2800</v>
      </c>
      <c r="G42" s="2" t="s">
        <v>42</v>
      </c>
      <c r="H42" s="4">
        <v>3600</v>
      </c>
      <c r="I42" s="4">
        <v>4000</v>
      </c>
      <c r="J42" s="4">
        <v>-2174</v>
      </c>
      <c r="K42" s="4">
        <v>-2800</v>
      </c>
    </row>
    <row r="43" spans="1:11">
      <c r="A43" s="2" t="s">
        <v>43</v>
      </c>
      <c r="B43" s="4">
        <v>1000</v>
      </c>
      <c r="C43" s="2" t="s">
        <v>94</v>
      </c>
      <c r="D43" s="2" t="s">
        <v>94</v>
      </c>
      <c r="E43" s="4">
        <v>-4200</v>
      </c>
      <c r="G43" s="2" t="s">
        <v>133</v>
      </c>
      <c r="H43" s="4">
        <v>1000</v>
      </c>
      <c r="I43" s="2" t="s">
        <v>94</v>
      </c>
      <c r="J43" s="4">
        <v>-3771.75</v>
      </c>
      <c r="K43" s="4">
        <v>-4000</v>
      </c>
    </row>
    <row r="44" spans="1:11">
      <c r="A44" s="2" t="s">
        <v>109</v>
      </c>
      <c r="B44" s="4">
        <v>22844.99</v>
      </c>
      <c r="C44" s="2" t="s">
        <v>94</v>
      </c>
      <c r="D44" s="4">
        <v>-29890.91</v>
      </c>
      <c r="E44" s="4">
        <v>-14000</v>
      </c>
      <c r="G44" s="2" t="s">
        <v>134</v>
      </c>
      <c r="H44" s="2" t="s">
        <v>94</v>
      </c>
      <c r="I44" s="2" t="s">
        <v>94</v>
      </c>
      <c r="J44" s="4">
        <v>-8870.5300000000007</v>
      </c>
      <c r="K44" s="4">
        <v>-10000</v>
      </c>
    </row>
    <row r="45" spans="1:11">
      <c r="A45" s="2" t="s">
        <v>46</v>
      </c>
      <c r="B45" s="2" t="s">
        <v>94</v>
      </c>
      <c r="C45" s="2" t="s">
        <v>94</v>
      </c>
      <c r="D45" s="2" t="s">
        <v>94</v>
      </c>
      <c r="E45" s="4">
        <v>-350</v>
      </c>
      <c r="G45" s="2" t="s">
        <v>47</v>
      </c>
      <c r="H45" s="4">
        <v>4600</v>
      </c>
      <c r="I45" s="4">
        <v>4000</v>
      </c>
      <c r="J45" s="4">
        <v>-14816.28</v>
      </c>
      <c r="K45" s="4">
        <v>-16800</v>
      </c>
    </row>
    <row r="46" spans="1:11" ht="28.5">
      <c r="A46" s="2" t="s">
        <v>47</v>
      </c>
      <c r="B46" s="4">
        <v>30348.58</v>
      </c>
      <c r="C46" s="4">
        <v>4000</v>
      </c>
      <c r="D46" s="4">
        <v>-35200.9</v>
      </c>
      <c r="E46" s="4">
        <v>-21350</v>
      </c>
      <c r="G46" s="5" t="s">
        <v>48</v>
      </c>
      <c r="H46" s="6" t="s">
        <v>131</v>
      </c>
      <c r="I46" s="6" t="s">
        <v>3</v>
      </c>
      <c r="J46" s="6" t="s">
        <v>132</v>
      </c>
      <c r="K46" s="6" t="s">
        <v>4</v>
      </c>
    </row>
    <row r="47" spans="1:11" ht="28.5">
      <c r="A47" s="5" t="s">
        <v>48</v>
      </c>
      <c r="B47" s="6" t="s">
        <v>131</v>
      </c>
      <c r="C47" s="6" t="s">
        <v>3</v>
      </c>
      <c r="D47" s="6" t="s">
        <v>132</v>
      </c>
      <c r="E47" s="6" t="s">
        <v>4</v>
      </c>
      <c r="G47" s="2" t="s">
        <v>49</v>
      </c>
      <c r="H47" s="2" t="s">
        <v>94</v>
      </c>
      <c r="I47" s="2" t="s">
        <v>94</v>
      </c>
      <c r="J47" s="2" t="s">
        <v>94</v>
      </c>
      <c r="K47" s="2" t="s">
        <v>94</v>
      </c>
    </row>
    <row r="48" spans="1:11">
      <c r="A48" s="2" t="s">
        <v>49</v>
      </c>
      <c r="B48" s="2" t="s">
        <v>94</v>
      </c>
      <c r="C48" s="2" t="s">
        <v>94</v>
      </c>
      <c r="D48" s="2" t="s">
        <v>94</v>
      </c>
      <c r="E48" s="2" t="s">
        <v>94</v>
      </c>
      <c r="G48" s="2" t="s">
        <v>50</v>
      </c>
      <c r="H48" s="2" t="s">
        <v>94</v>
      </c>
      <c r="I48" s="2" t="s">
        <v>94</v>
      </c>
      <c r="J48" s="2" t="s">
        <v>94</v>
      </c>
      <c r="K48" s="2" t="s">
        <v>94</v>
      </c>
    </row>
    <row r="49" spans="1:11">
      <c r="A49" s="2" t="s">
        <v>50</v>
      </c>
      <c r="B49" s="2" t="s">
        <v>94</v>
      </c>
      <c r="C49" s="2" t="s">
        <v>94</v>
      </c>
      <c r="D49" s="4">
        <v>-29.07</v>
      </c>
      <c r="E49" s="2" t="s">
        <v>94</v>
      </c>
      <c r="G49" s="2" t="s">
        <v>51</v>
      </c>
      <c r="H49" s="4">
        <v>1875</v>
      </c>
      <c r="I49" s="2" t="s">
        <v>94</v>
      </c>
      <c r="J49" s="4">
        <v>-1875</v>
      </c>
      <c r="K49" s="4">
        <v>-100</v>
      </c>
    </row>
    <row r="50" spans="1:11">
      <c r="A50" s="2" t="s">
        <v>51</v>
      </c>
      <c r="B50" s="2" t="s">
        <v>94</v>
      </c>
      <c r="C50" s="2" t="s">
        <v>94</v>
      </c>
      <c r="D50" s="2" t="s">
        <v>94</v>
      </c>
      <c r="E50" s="4">
        <v>-100</v>
      </c>
      <c r="G50" s="2" t="s">
        <v>52</v>
      </c>
      <c r="H50" s="2" t="s">
        <v>94</v>
      </c>
      <c r="I50" s="2" t="s">
        <v>94</v>
      </c>
      <c r="J50" s="4">
        <v>-10</v>
      </c>
      <c r="K50" s="4">
        <v>-12</v>
      </c>
    </row>
    <row r="51" spans="1:11">
      <c r="A51" s="2" t="s">
        <v>52</v>
      </c>
      <c r="B51" s="2" t="s">
        <v>94</v>
      </c>
      <c r="C51" s="2" t="s">
        <v>94</v>
      </c>
      <c r="D51" s="2" t="s">
        <v>94</v>
      </c>
      <c r="E51" s="4">
        <v>-12</v>
      </c>
      <c r="G51" s="2" t="s">
        <v>53</v>
      </c>
      <c r="H51" s="2" t="s">
        <v>94</v>
      </c>
      <c r="I51" s="2" t="s">
        <v>94</v>
      </c>
      <c r="J51" s="4">
        <v>-40</v>
      </c>
      <c r="K51" s="4">
        <v>-40</v>
      </c>
    </row>
    <row r="52" spans="1:11">
      <c r="A52" s="2" t="s">
        <v>53</v>
      </c>
      <c r="B52" s="2" t="s">
        <v>94</v>
      </c>
      <c r="C52" s="2" t="s">
        <v>94</v>
      </c>
      <c r="D52" s="2" t="s">
        <v>94</v>
      </c>
      <c r="E52" s="4">
        <v>-40</v>
      </c>
      <c r="G52" s="2" t="s">
        <v>54</v>
      </c>
      <c r="H52" s="2" t="s">
        <v>94</v>
      </c>
      <c r="I52" s="2" t="s">
        <v>94</v>
      </c>
      <c r="J52" s="4">
        <v>-415</v>
      </c>
      <c r="K52" s="4">
        <v>-415</v>
      </c>
    </row>
    <row r="53" spans="1:11">
      <c r="A53" s="2" t="s">
        <v>54</v>
      </c>
      <c r="B53" s="2" t="s">
        <v>94</v>
      </c>
      <c r="C53" s="2" t="s">
        <v>94</v>
      </c>
      <c r="D53" s="4">
        <v>-485</v>
      </c>
      <c r="E53" s="4">
        <v>-415</v>
      </c>
      <c r="G53" s="2" t="s">
        <v>55</v>
      </c>
      <c r="H53" s="2" t="s">
        <v>94</v>
      </c>
      <c r="I53" s="2" t="s">
        <v>94</v>
      </c>
      <c r="J53" s="4">
        <v>-197.08</v>
      </c>
      <c r="K53" s="4">
        <v>-182</v>
      </c>
    </row>
    <row r="54" spans="1:11">
      <c r="A54" s="2" t="s">
        <v>55</v>
      </c>
      <c r="B54" s="2" t="s">
        <v>94</v>
      </c>
      <c r="C54" s="2" t="s">
        <v>94</v>
      </c>
      <c r="D54" s="2" t="s">
        <v>94</v>
      </c>
      <c r="E54" s="4">
        <v>-200</v>
      </c>
      <c r="G54" s="2" t="s">
        <v>56</v>
      </c>
      <c r="H54" s="2" t="s">
        <v>94</v>
      </c>
      <c r="I54" s="2" t="s">
        <v>94</v>
      </c>
      <c r="J54" s="4">
        <v>-20</v>
      </c>
      <c r="K54" s="4">
        <v>-20</v>
      </c>
    </row>
    <row r="55" spans="1:11">
      <c r="A55" s="2" t="s">
        <v>56</v>
      </c>
      <c r="B55" s="2" t="s">
        <v>94</v>
      </c>
      <c r="C55" s="2" t="s">
        <v>94</v>
      </c>
      <c r="D55" s="2" t="s">
        <v>94</v>
      </c>
      <c r="E55" s="4">
        <v>-20</v>
      </c>
      <c r="G55" s="2" t="s">
        <v>57</v>
      </c>
      <c r="H55" s="2" t="s">
        <v>94</v>
      </c>
      <c r="I55" s="2" t="s">
        <v>94</v>
      </c>
      <c r="J55" s="4">
        <v>-92.46</v>
      </c>
      <c r="K55" s="4">
        <v>-250</v>
      </c>
    </row>
    <row r="56" spans="1:11">
      <c r="A56" s="2" t="s">
        <v>57</v>
      </c>
      <c r="B56" s="2" t="s">
        <v>94</v>
      </c>
      <c r="C56" s="2" t="s">
        <v>94</v>
      </c>
      <c r="D56" s="4">
        <v>-133.13999999999999</v>
      </c>
      <c r="E56" s="4">
        <v>-250</v>
      </c>
      <c r="G56" s="2" t="s">
        <v>135</v>
      </c>
      <c r="H56" s="2" t="s">
        <v>94</v>
      </c>
      <c r="I56" s="2" t="s">
        <v>94</v>
      </c>
      <c r="J56" s="2" t="s">
        <v>94</v>
      </c>
      <c r="K56" s="2" t="s">
        <v>94</v>
      </c>
    </row>
    <row r="57" spans="1:11">
      <c r="A57" s="2" t="s">
        <v>58</v>
      </c>
      <c r="B57" s="2" t="s">
        <v>94</v>
      </c>
      <c r="C57" s="2" t="s">
        <v>94</v>
      </c>
      <c r="D57" s="2" t="s">
        <v>94</v>
      </c>
      <c r="E57" s="4">
        <v>-50</v>
      </c>
      <c r="G57" s="2" t="s">
        <v>136</v>
      </c>
      <c r="H57" s="2" t="s">
        <v>94</v>
      </c>
      <c r="I57" s="2" t="s">
        <v>94</v>
      </c>
      <c r="J57" s="2" t="s">
        <v>94</v>
      </c>
      <c r="K57" s="4">
        <v>-300</v>
      </c>
    </row>
    <row r="58" spans="1:11">
      <c r="A58" s="2" t="s">
        <v>59</v>
      </c>
      <c r="B58" s="2" t="s">
        <v>94</v>
      </c>
      <c r="C58" s="2" t="s">
        <v>94</v>
      </c>
      <c r="D58" s="2" t="s">
        <v>94</v>
      </c>
      <c r="E58" s="4">
        <v>-275</v>
      </c>
      <c r="G58" s="2" t="s">
        <v>58</v>
      </c>
      <c r="H58" s="2" t="s">
        <v>94</v>
      </c>
      <c r="I58" s="2" t="s">
        <v>94</v>
      </c>
      <c r="J58" s="2" t="s">
        <v>94</v>
      </c>
      <c r="K58" s="4">
        <v>-50</v>
      </c>
    </row>
    <row r="59" spans="1:11">
      <c r="A59" s="2" t="s">
        <v>60</v>
      </c>
      <c r="B59" s="2" t="s">
        <v>94</v>
      </c>
      <c r="C59" s="2" t="s">
        <v>94</v>
      </c>
      <c r="D59" s="4">
        <v>-647.21</v>
      </c>
      <c r="E59" s="4">
        <v>-1362</v>
      </c>
      <c r="G59" s="2" t="s">
        <v>59</v>
      </c>
      <c r="H59" s="2" t="s">
        <v>94</v>
      </c>
      <c r="I59" s="2" t="s">
        <v>94</v>
      </c>
      <c r="J59" s="2" t="s">
        <v>94</v>
      </c>
      <c r="K59" s="4">
        <v>-275</v>
      </c>
    </row>
    <row r="60" spans="1:11" ht="28.5">
      <c r="A60" s="5" t="s">
        <v>61</v>
      </c>
      <c r="B60" s="6" t="s">
        <v>131</v>
      </c>
      <c r="C60" s="6" t="s">
        <v>3</v>
      </c>
      <c r="D60" s="6" t="s">
        <v>132</v>
      </c>
      <c r="E60" s="6" t="s">
        <v>4</v>
      </c>
      <c r="G60" s="2" t="s">
        <v>60</v>
      </c>
      <c r="H60" s="4">
        <v>1875</v>
      </c>
      <c r="I60" s="2" t="s">
        <v>94</v>
      </c>
      <c r="J60" s="4">
        <v>-2649.54</v>
      </c>
      <c r="K60" s="4">
        <v>-1644</v>
      </c>
    </row>
    <row r="61" spans="1:11" ht="28.5">
      <c r="A61" s="2" t="s">
        <v>62</v>
      </c>
      <c r="B61" s="2" t="s">
        <v>94</v>
      </c>
      <c r="C61" s="2" t="s">
        <v>94</v>
      </c>
      <c r="D61" s="2" t="s">
        <v>94</v>
      </c>
      <c r="E61" s="2" t="s">
        <v>94</v>
      </c>
      <c r="G61" s="5" t="s">
        <v>61</v>
      </c>
      <c r="H61" s="6" t="s">
        <v>131</v>
      </c>
      <c r="I61" s="6" t="s">
        <v>3</v>
      </c>
      <c r="J61" s="6" t="s">
        <v>132</v>
      </c>
      <c r="K61" s="6" t="s">
        <v>4</v>
      </c>
    </row>
    <row r="62" spans="1:11">
      <c r="A62" s="2" t="s">
        <v>63</v>
      </c>
      <c r="B62" s="2" t="s">
        <v>94</v>
      </c>
      <c r="C62" s="2" t="s">
        <v>94</v>
      </c>
      <c r="D62" s="2" t="s">
        <v>94</v>
      </c>
      <c r="E62" s="4">
        <v>-4000</v>
      </c>
      <c r="G62" s="2" t="s">
        <v>137</v>
      </c>
      <c r="H62" s="2" t="s">
        <v>94</v>
      </c>
      <c r="I62" s="2" t="s">
        <v>94</v>
      </c>
      <c r="J62" s="2" t="s">
        <v>94</v>
      </c>
      <c r="K62" s="4">
        <v>-1500</v>
      </c>
    </row>
    <row r="63" spans="1:11">
      <c r="A63" s="2" t="s">
        <v>64</v>
      </c>
      <c r="B63" s="2" t="s">
        <v>94</v>
      </c>
      <c r="C63" s="2" t="s">
        <v>94</v>
      </c>
      <c r="D63" s="2" t="s">
        <v>94</v>
      </c>
      <c r="E63" s="2" t="s">
        <v>94</v>
      </c>
      <c r="G63" s="2" t="s">
        <v>63</v>
      </c>
      <c r="H63" s="2" t="s">
        <v>94</v>
      </c>
      <c r="I63" s="2" t="s">
        <v>94</v>
      </c>
      <c r="J63" s="2" t="s">
        <v>94</v>
      </c>
      <c r="K63" s="4">
        <v>-4000</v>
      </c>
    </row>
    <row r="64" spans="1:11">
      <c r="A64" s="2" t="s">
        <v>65</v>
      </c>
      <c r="B64" s="2" t="s">
        <v>94</v>
      </c>
      <c r="C64" s="2" t="s">
        <v>94</v>
      </c>
      <c r="D64" s="4">
        <v>-2000</v>
      </c>
      <c r="E64" s="4">
        <v>-2000</v>
      </c>
      <c r="G64" s="2" t="s">
        <v>64</v>
      </c>
      <c r="H64" s="2" t="s">
        <v>94</v>
      </c>
      <c r="I64" s="2" t="s">
        <v>94</v>
      </c>
      <c r="J64" s="2" t="s">
        <v>94</v>
      </c>
      <c r="K64" s="2" t="s">
        <v>94</v>
      </c>
    </row>
    <row r="65" spans="1:11">
      <c r="A65" s="2" t="s">
        <v>66</v>
      </c>
      <c r="B65" s="2" t="s">
        <v>94</v>
      </c>
      <c r="C65" s="2" t="s">
        <v>94</v>
      </c>
      <c r="D65" s="4">
        <v>-1200</v>
      </c>
      <c r="E65" s="4">
        <v>-1200</v>
      </c>
      <c r="G65" s="2" t="s">
        <v>66</v>
      </c>
      <c r="H65" s="2" t="s">
        <v>94</v>
      </c>
      <c r="I65" s="2" t="s">
        <v>94</v>
      </c>
      <c r="J65" s="4">
        <v>-1200</v>
      </c>
      <c r="K65" s="4">
        <v>-1200</v>
      </c>
    </row>
    <row r="66" spans="1:11">
      <c r="A66" s="2" t="s">
        <v>67</v>
      </c>
      <c r="B66" s="2" t="s">
        <v>94</v>
      </c>
      <c r="C66" s="2" t="s">
        <v>94</v>
      </c>
      <c r="D66" s="4">
        <v>-19009.060000000001</v>
      </c>
      <c r="E66" s="4">
        <v>-19000</v>
      </c>
      <c r="G66" s="2" t="s">
        <v>67</v>
      </c>
      <c r="H66" s="2" t="s">
        <v>94</v>
      </c>
      <c r="I66" s="2" t="s">
        <v>94</v>
      </c>
      <c r="J66" s="4">
        <v>-19937.38</v>
      </c>
      <c r="K66" s="4">
        <v>-21450</v>
      </c>
    </row>
    <row r="67" spans="1:11" ht="28.5">
      <c r="A67" s="2" t="s">
        <v>68</v>
      </c>
      <c r="B67" s="2" t="s">
        <v>94</v>
      </c>
      <c r="C67" s="2" t="s">
        <v>94</v>
      </c>
      <c r="D67" s="4">
        <v>-2000</v>
      </c>
      <c r="E67" s="4">
        <v>-2000</v>
      </c>
      <c r="G67" s="2" t="s">
        <v>68</v>
      </c>
      <c r="H67" s="2" t="s">
        <v>94</v>
      </c>
      <c r="I67" s="2" t="s">
        <v>94</v>
      </c>
      <c r="J67" s="4">
        <v>-2000</v>
      </c>
      <c r="K67" s="4">
        <v>-2000</v>
      </c>
    </row>
    <row r="68" spans="1:11" ht="28.5">
      <c r="A68" s="2" t="s">
        <v>116</v>
      </c>
      <c r="B68" s="2" t="s">
        <v>94</v>
      </c>
      <c r="C68" s="2" t="s">
        <v>94</v>
      </c>
      <c r="D68" s="2" t="s">
        <v>94</v>
      </c>
      <c r="E68" s="4">
        <v>-2000</v>
      </c>
      <c r="G68" s="2" t="s">
        <v>116</v>
      </c>
      <c r="H68" s="2" t="s">
        <v>94</v>
      </c>
      <c r="I68" s="2" t="s">
        <v>94</v>
      </c>
      <c r="J68" s="2" t="s">
        <v>94</v>
      </c>
      <c r="K68" s="4">
        <v>-2000</v>
      </c>
    </row>
    <row r="69" spans="1:11" ht="28.5">
      <c r="A69" s="2" t="s">
        <v>70</v>
      </c>
      <c r="B69" s="2" t="s">
        <v>94</v>
      </c>
      <c r="C69" s="2" t="s">
        <v>94</v>
      </c>
      <c r="D69" s="4">
        <v>-2000</v>
      </c>
      <c r="E69" s="4">
        <v>-2000</v>
      </c>
      <c r="G69" s="2" t="s">
        <v>70</v>
      </c>
      <c r="H69" s="2" t="s">
        <v>94</v>
      </c>
      <c r="I69" s="2" t="s">
        <v>94</v>
      </c>
      <c r="J69" s="4">
        <v>-2000</v>
      </c>
      <c r="K69" s="4">
        <v>-2000</v>
      </c>
    </row>
    <row r="70" spans="1:11" ht="28.5">
      <c r="A70" s="2" t="s">
        <v>69</v>
      </c>
      <c r="B70" s="2" t="s">
        <v>94</v>
      </c>
      <c r="C70" s="2" t="s">
        <v>94</v>
      </c>
      <c r="D70" s="2" t="s">
        <v>94</v>
      </c>
      <c r="E70" s="4">
        <v>-2000</v>
      </c>
      <c r="G70" s="2" t="s">
        <v>69</v>
      </c>
      <c r="H70" s="2" t="s">
        <v>94</v>
      </c>
      <c r="I70" s="2" t="s">
        <v>94</v>
      </c>
      <c r="J70" s="2" t="s">
        <v>94</v>
      </c>
      <c r="K70" s="4">
        <v>-2000</v>
      </c>
    </row>
    <row r="71" spans="1:11" ht="28.5">
      <c r="A71" s="2" t="s">
        <v>72</v>
      </c>
      <c r="B71" s="2" t="s">
        <v>94</v>
      </c>
      <c r="C71" s="2" t="s">
        <v>94</v>
      </c>
      <c r="D71" s="4">
        <v>-2000</v>
      </c>
      <c r="E71" s="4">
        <v>-2000</v>
      </c>
      <c r="G71" s="2" t="s">
        <v>72</v>
      </c>
      <c r="H71" s="2" t="s">
        <v>94</v>
      </c>
      <c r="I71" s="2" t="s">
        <v>94</v>
      </c>
      <c r="J71" s="4">
        <v>-2000</v>
      </c>
      <c r="K71" s="4">
        <v>-2000</v>
      </c>
    </row>
    <row r="72" spans="1:11" ht="42.75">
      <c r="A72" s="2" t="s">
        <v>71</v>
      </c>
      <c r="B72" s="2" t="s">
        <v>94</v>
      </c>
      <c r="C72" s="4">
        <v>2000</v>
      </c>
      <c r="D72" s="2" t="s">
        <v>94</v>
      </c>
      <c r="E72" s="4">
        <v>-2000</v>
      </c>
      <c r="G72" s="2" t="s">
        <v>71</v>
      </c>
      <c r="H72" s="2" t="s">
        <v>94</v>
      </c>
      <c r="I72" s="2" t="s">
        <v>94</v>
      </c>
      <c r="J72" s="2" t="s">
        <v>94</v>
      </c>
      <c r="K72" s="4">
        <v>-2000</v>
      </c>
    </row>
    <row r="73" spans="1:11" ht="28.5">
      <c r="A73" s="2" t="s">
        <v>73</v>
      </c>
      <c r="B73" s="2" t="s">
        <v>94</v>
      </c>
      <c r="C73" s="2" t="s">
        <v>94</v>
      </c>
      <c r="D73" s="2" t="s">
        <v>94</v>
      </c>
      <c r="E73" s="4">
        <v>-2000</v>
      </c>
      <c r="G73" s="2" t="s">
        <v>73</v>
      </c>
      <c r="H73" s="4">
        <v>8000</v>
      </c>
      <c r="I73" s="4">
        <v>2000</v>
      </c>
      <c r="J73" s="2" t="s">
        <v>94</v>
      </c>
      <c r="K73" s="2" t="s">
        <v>94</v>
      </c>
    </row>
    <row r="74" spans="1:11">
      <c r="A74" s="2" t="s">
        <v>74</v>
      </c>
      <c r="B74" s="2" t="s">
        <v>94</v>
      </c>
      <c r="C74" s="2" t="s">
        <v>94</v>
      </c>
      <c r="D74" s="2" t="s">
        <v>94</v>
      </c>
      <c r="E74" s="2" t="s">
        <v>94</v>
      </c>
      <c r="G74" s="2" t="s">
        <v>74</v>
      </c>
      <c r="H74" s="2" t="s">
        <v>94</v>
      </c>
      <c r="I74" s="2" t="s">
        <v>94</v>
      </c>
      <c r="J74" s="2" t="s">
        <v>94</v>
      </c>
      <c r="K74" s="4">
        <v>-100</v>
      </c>
    </row>
    <row r="75" spans="1:11">
      <c r="A75" s="2" t="s">
        <v>75</v>
      </c>
      <c r="B75" s="2" t="s">
        <v>94</v>
      </c>
      <c r="C75" s="2" t="s">
        <v>94</v>
      </c>
      <c r="D75" s="4">
        <v>-225</v>
      </c>
      <c r="E75" s="4">
        <v>-225</v>
      </c>
      <c r="G75" s="2" t="s">
        <v>75</v>
      </c>
      <c r="H75" s="2" t="s">
        <v>94</v>
      </c>
      <c r="I75" s="2" t="s">
        <v>94</v>
      </c>
      <c r="J75" s="4">
        <v>-125</v>
      </c>
      <c r="K75" s="4">
        <v>-125</v>
      </c>
    </row>
    <row r="76" spans="1:11">
      <c r="A76" s="2" t="s">
        <v>76</v>
      </c>
      <c r="B76" s="2" t="s">
        <v>94</v>
      </c>
      <c r="C76" s="2" t="s">
        <v>94</v>
      </c>
      <c r="D76" s="4">
        <v>-180</v>
      </c>
      <c r="E76" s="4">
        <v>-180</v>
      </c>
      <c r="G76" s="2" t="s">
        <v>76</v>
      </c>
      <c r="H76" s="2" t="s">
        <v>94</v>
      </c>
      <c r="I76" s="2" t="s">
        <v>94</v>
      </c>
      <c r="J76" s="4">
        <v>-180</v>
      </c>
      <c r="K76" s="4">
        <v>-150</v>
      </c>
    </row>
    <row r="77" spans="1:11">
      <c r="A77" s="2" t="s">
        <v>77</v>
      </c>
      <c r="B77" s="2" t="s">
        <v>94</v>
      </c>
      <c r="C77" s="2" t="s">
        <v>94</v>
      </c>
      <c r="D77" s="2" t="s">
        <v>94</v>
      </c>
      <c r="E77" s="4">
        <v>-100</v>
      </c>
      <c r="G77" s="2" t="s">
        <v>77</v>
      </c>
      <c r="H77" s="2" t="s">
        <v>94</v>
      </c>
      <c r="I77" s="2" t="s">
        <v>94</v>
      </c>
      <c r="J77" s="4">
        <v>-100</v>
      </c>
      <c r="K77" s="4">
        <v>-100</v>
      </c>
    </row>
    <row r="78" spans="1:11">
      <c r="A78" s="2" t="s">
        <v>78</v>
      </c>
      <c r="B78" s="2" t="s">
        <v>94</v>
      </c>
      <c r="C78" s="2" t="s">
        <v>94</v>
      </c>
      <c r="D78" s="4">
        <v>-200</v>
      </c>
      <c r="E78" s="4">
        <v>-200</v>
      </c>
      <c r="G78" s="2" t="s">
        <v>78</v>
      </c>
      <c r="H78" s="2" t="s">
        <v>94</v>
      </c>
      <c r="I78" s="2" t="s">
        <v>94</v>
      </c>
      <c r="J78" s="4">
        <v>-200</v>
      </c>
      <c r="K78" s="4">
        <v>-200</v>
      </c>
    </row>
    <row r="79" spans="1:11">
      <c r="A79" s="2" t="s">
        <v>79</v>
      </c>
      <c r="B79" s="2" t="s">
        <v>94</v>
      </c>
      <c r="C79" s="2" t="s">
        <v>94</v>
      </c>
      <c r="D79" s="4">
        <v>-100</v>
      </c>
      <c r="E79" s="4">
        <v>-100</v>
      </c>
      <c r="G79" s="2" t="s">
        <v>79</v>
      </c>
      <c r="H79" s="2" t="s">
        <v>94</v>
      </c>
      <c r="I79" s="2" t="s">
        <v>94</v>
      </c>
      <c r="J79" s="4">
        <v>-500</v>
      </c>
      <c r="K79" s="4">
        <v>-500</v>
      </c>
    </row>
    <row r="80" spans="1:11">
      <c r="A80" s="2" t="s">
        <v>80</v>
      </c>
      <c r="B80" s="2" t="s">
        <v>94</v>
      </c>
      <c r="C80" s="4">
        <v>2000</v>
      </c>
      <c r="D80" s="4">
        <v>-28914.06</v>
      </c>
      <c r="E80" s="4">
        <v>-41005</v>
      </c>
      <c r="G80" s="2" t="s">
        <v>80</v>
      </c>
      <c r="H80" s="4">
        <v>8000</v>
      </c>
      <c r="I80" s="4">
        <v>2000</v>
      </c>
      <c r="J80" s="4">
        <v>-28242.38</v>
      </c>
      <c r="K80" s="4">
        <v>-41325</v>
      </c>
    </row>
    <row r="81" spans="1:11" ht="28.5">
      <c r="A81" s="5" t="s">
        <v>81</v>
      </c>
      <c r="B81" s="6" t="s">
        <v>131</v>
      </c>
      <c r="C81" s="6" t="s">
        <v>3</v>
      </c>
      <c r="D81" s="6" t="s">
        <v>132</v>
      </c>
      <c r="E81" s="6" t="s">
        <v>4</v>
      </c>
      <c r="G81" s="5" t="s">
        <v>81</v>
      </c>
      <c r="H81" s="6" t="s">
        <v>131</v>
      </c>
      <c r="I81" s="6" t="s">
        <v>3</v>
      </c>
      <c r="J81" s="6" t="s">
        <v>132</v>
      </c>
      <c r="K81" s="6" t="s">
        <v>4</v>
      </c>
    </row>
    <row r="82" spans="1:11">
      <c r="A82" s="2" t="s">
        <v>82</v>
      </c>
      <c r="B82" s="2" t="s">
        <v>94</v>
      </c>
      <c r="C82" s="2" t="s">
        <v>94</v>
      </c>
      <c r="D82" s="2" t="s">
        <v>94</v>
      </c>
      <c r="E82" s="4">
        <v>-450</v>
      </c>
      <c r="G82" s="2" t="s">
        <v>82</v>
      </c>
      <c r="H82" s="2" t="s">
        <v>94</v>
      </c>
      <c r="I82" s="2" t="s">
        <v>94</v>
      </c>
      <c r="J82" s="4">
        <v>-150</v>
      </c>
      <c r="K82" s="4">
        <v>-400</v>
      </c>
    </row>
    <row r="83" spans="1:11">
      <c r="A83" s="2" t="s">
        <v>83</v>
      </c>
      <c r="B83" s="2" t="s">
        <v>94</v>
      </c>
      <c r="C83" s="2" t="s">
        <v>94</v>
      </c>
      <c r="D83" s="2" t="s">
        <v>94</v>
      </c>
      <c r="E83" s="4">
        <v>-300</v>
      </c>
      <c r="G83" s="2" t="s">
        <v>83</v>
      </c>
      <c r="H83" s="2" t="s">
        <v>94</v>
      </c>
      <c r="I83" s="2" t="s">
        <v>94</v>
      </c>
      <c r="J83" s="4">
        <v>-130</v>
      </c>
      <c r="K83" s="4">
        <v>-300</v>
      </c>
    </row>
    <row r="84" spans="1:11">
      <c r="A84" s="2" t="s">
        <v>84</v>
      </c>
      <c r="B84" s="2" t="s">
        <v>94</v>
      </c>
      <c r="C84" s="2" t="s">
        <v>94</v>
      </c>
      <c r="D84" s="2" t="s">
        <v>94</v>
      </c>
      <c r="E84" s="4">
        <v>-750</v>
      </c>
      <c r="G84" s="2" t="s">
        <v>84</v>
      </c>
      <c r="H84" s="2" t="s">
        <v>94</v>
      </c>
      <c r="I84" s="2" t="s">
        <v>94</v>
      </c>
      <c r="J84" s="4">
        <v>-280</v>
      </c>
      <c r="K84" s="4">
        <v>-700</v>
      </c>
    </row>
    <row r="85" spans="1:11" ht="28.5">
      <c r="A85" s="5" t="s">
        <v>85</v>
      </c>
      <c r="B85" s="6" t="s">
        <v>131</v>
      </c>
      <c r="C85" s="6" t="s">
        <v>3</v>
      </c>
      <c r="D85" s="6" t="s">
        <v>132</v>
      </c>
      <c r="E85" s="6" t="s">
        <v>4</v>
      </c>
      <c r="G85" s="5" t="s">
        <v>85</v>
      </c>
      <c r="H85" s="6" t="s">
        <v>131</v>
      </c>
      <c r="I85" s="6" t="s">
        <v>3</v>
      </c>
      <c r="J85" s="6" t="s">
        <v>132</v>
      </c>
      <c r="K85" s="6" t="s">
        <v>4</v>
      </c>
    </row>
    <row r="86" spans="1:11">
      <c r="A86" s="2" t="s">
        <v>86</v>
      </c>
      <c r="B86" s="2" t="s">
        <v>94</v>
      </c>
      <c r="C86" s="2" t="s">
        <v>94</v>
      </c>
      <c r="D86" s="2" t="s">
        <v>94</v>
      </c>
      <c r="E86" s="4">
        <v>-550</v>
      </c>
      <c r="G86" s="2" t="s">
        <v>86</v>
      </c>
      <c r="H86" s="2" t="s">
        <v>94</v>
      </c>
      <c r="I86" s="2" t="s">
        <v>94</v>
      </c>
      <c r="J86" s="4">
        <v>-600.66</v>
      </c>
      <c r="K86" s="4">
        <v>-410</v>
      </c>
    </row>
    <row r="87" spans="1:11">
      <c r="A87" s="2" t="s">
        <v>87</v>
      </c>
      <c r="B87" s="2" t="s">
        <v>94</v>
      </c>
      <c r="C87" s="2" t="s">
        <v>94</v>
      </c>
      <c r="D87" s="2" t="s">
        <v>94</v>
      </c>
      <c r="E87" s="4">
        <v>-150</v>
      </c>
      <c r="G87" s="2" t="s">
        <v>87</v>
      </c>
      <c r="H87" s="2" t="s">
        <v>94</v>
      </c>
      <c r="I87" s="2" t="s">
        <v>94</v>
      </c>
      <c r="J87" s="2" t="s">
        <v>94</v>
      </c>
      <c r="K87" s="4">
        <v>-150</v>
      </c>
    </row>
    <row r="88" spans="1:11">
      <c r="A88" s="2" t="s">
        <v>88</v>
      </c>
      <c r="B88" s="2" t="s">
        <v>94</v>
      </c>
      <c r="C88" s="2" t="s">
        <v>94</v>
      </c>
      <c r="D88" s="4">
        <v>-100.52</v>
      </c>
      <c r="E88" s="4">
        <v>-280</v>
      </c>
      <c r="G88" s="2" t="s">
        <v>88</v>
      </c>
      <c r="H88" s="2" t="s">
        <v>94</v>
      </c>
      <c r="I88" s="2" t="s">
        <v>94</v>
      </c>
      <c r="J88" s="4">
        <v>-216.09</v>
      </c>
      <c r="K88" s="4">
        <v>-280</v>
      </c>
    </row>
    <row r="89" spans="1:11">
      <c r="A89" s="2" t="s">
        <v>89</v>
      </c>
      <c r="B89" s="2" t="s">
        <v>94</v>
      </c>
      <c r="C89" s="2" t="s">
        <v>94</v>
      </c>
      <c r="D89" s="4">
        <v>-100.52</v>
      </c>
      <c r="E89" s="4">
        <v>-980</v>
      </c>
      <c r="G89" s="2" t="s">
        <v>89</v>
      </c>
      <c r="H89" s="2" t="s">
        <v>94</v>
      </c>
      <c r="I89" s="2" t="s">
        <v>94</v>
      </c>
      <c r="J89" s="4">
        <v>-816.75</v>
      </c>
      <c r="K89" s="4">
        <v>-840</v>
      </c>
    </row>
    <row r="90" spans="1:11">
      <c r="A90" s="36" t="s">
        <v>138</v>
      </c>
      <c r="B90" s="36"/>
      <c r="C90" s="36"/>
      <c r="D90" s="36"/>
      <c r="E90" s="36"/>
      <c r="G90" s="36" t="s">
        <v>138</v>
      </c>
      <c r="H90" s="36"/>
      <c r="I90" s="36"/>
      <c r="J90" s="36"/>
      <c r="K90" s="36"/>
    </row>
    <row r="91" spans="1:11">
      <c r="A91" s="2"/>
      <c r="B91" s="4">
        <v>97328.5</v>
      </c>
      <c r="C91" s="4">
        <v>73000</v>
      </c>
      <c r="D91" s="4">
        <v>-84069.89</v>
      </c>
      <c r="E91" s="4">
        <v>-97241</v>
      </c>
      <c r="G91" s="2"/>
      <c r="H91" s="4">
        <v>77519.429999999993</v>
      </c>
      <c r="I91" s="4">
        <v>73100</v>
      </c>
      <c r="J91" s="4">
        <v>-69706.789999999994</v>
      </c>
      <c r="K91" s="4">
        <v>-88579</v>
      </c>
    </row>
    <row r="92" spans="1:11">
      <c r="A92" s="2"/>
      <c r="G92" s="34" t="s">
        <v>139</v>
      </c>
      <c r="H92" s="34"/>
      <c r="I92" s="34"/>
      <c r="J92" s="34"/>
      <c r="K92" s="34"/>
    </row>
  </sheetData>
  <mergeCells count="4">
    <mergeCell ref="G92:K92"/>
    <mergeCell ref="A3:A4"/>
    <mergeCell ref="A90:E90"/>
    <mergeCell ref="G90:K9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723A0CC1CF74EB4A738AAB6319525" ma:contentTypeVersion="15" ma:contentTypeDescription="Create a new document." ma:contentTypeScope="" ma:versionID="a62d518bc700b0df773414a45eea818d">
  <xsd:schema xmlns:xsd="http://www.w3.org/2001/XMLSchema" xmlns:xs="http://www.w3.org/2001/XMLSchema" xmlns:p="http://schemas.microsoft.com/office/2006/metadata/properties" xmlns:ns2="731bb21c-1d06-4447-bab7-7da6f0192c48" xmlns:ns3="b6d063ba-095c-46f7-8336-52f22def6d9b" targetNamespace="http://schemas.microsoft.com/office/2006/metadata/properties" ma:root="true" ma:fieldsID="de79ced7851fee6888b000ff68ad48bd" ns2:_="" ns3:_="">
    <xsd:import namespace="731bb21c-1d06-4447-bab7-7da6f0192c48"/>
    <xsd:import namespace="b6d063ba-095c-46f7-8336-52f22def6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bb21c-1d06-4447-bab7-7da6f0192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063ba-095c-46f7-8336-52f22def6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DBDA54-29FD-4F72-AAE3-5839C30D272E}"/>
</file>

<file path=customXml/itemProps2.xml><?xml version="1.0" encoding="utf-8"?>
<ds:datastoreItem xmlns:ds="http://schemas.openxmlformats.org/officeDocument/2006/customXml" ds:itemID="{98C08171-3B2E-4822-AC8A-729C6F07A7D3}"/>
</file>

<file path=customXml/itemProps3.xml><?xml version="1.0" encoding="utf-8"?>
<ds:datastoreItem xmlns:ds="http://schemas.openxmlformats.org/officeDocument/2006/customXml" ds:itemID="{B40CEF5D-EA1A-4DCF-B763-4DDF096FE5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Leanne Brodzinski</dc:creator>
  <cp:keywords/>
  <dc:description/>
  <cp:lastModifiedBy>Julie Kotler</cp:lastModifiedBy>
  <cp:revision/>
  <dcterms:created xsi:type="dcterms:W3CDTF">2024-04-15T23:50:18Z</dcterms:created>
  <dcterms:modified xsi:type="dcterms:W3CDTF">2024-07-09T19:13:28Z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0x010100385723A0CC1CF74EB4A738AAB6319525</vt:lpwstr>
  </property>
  <property fmtid="{D5CDD505-2E9C-101B-9397-08002B2CF9AE}" pid="3" name="MediaServiceImageTags">
    <vt:lpwstr/>
  </property>
</Properties>
</file>